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НПА\Сессии\Сессии 2023\готовые\28.02.2023\№ 5 от 28.02.2023- О внесении изменений в бюджет\"/>
    </mc:Choice>
  </mc:AlternateContent>
  <bookViews>
    <workbookView xWindow="-15" yWindow="-15" windowWidth="14520" windowHeight="12855"/>
  </bookViews>
  <sheets>
    <sheet name="Приложение 3" sheetId="2" r:id="rId1"/>
  </sheets>
  <definedNames>
    <definedName name="_xlnm._FilterDatabase" localSheetId="0" hidden="1">'Приложение 3'!$A$23:$IS$147</definedName>
    <definedName name="_xlnm.Print_Titles" localSheetId="0">'Приложение 3'!$B:$Y,'Приложение 3'!$23:$23</definedName>
    <definedName name="_xlnm.Print_Area" localSheetId="0">'Приложение 3'!$A$6:$AC$147</definedName>
  </definedNames>
  <calcPr calcId="162913"/>
</workbook>
</file>

<file path=xl/calcChain.xml><?xml version="1.0" encoding="utf-8"?>
<calcChain xmlns="http://schemas.openxmlformats.org/spreadsheetml/2006/main">
  <c r="X107" i="2" l="1"/>
  <c r="W146" i="2"/>
  <c r="W145" i="2" s="1"/>
  <c r="W144" i="2" s="1"/>
  <c r="W142" i="2" s="1"/>
  <c r="X145" i="2"/>
  <c r="X144" i="2" s="1"/>
  <c r="X142" i="2" s="1"/>
  <c r="Y145" i="2"/>
  <c r="Y144" i="2" s="1"/>
  <c r="Y142" i="2" s="1"/>
  <c r="Z145" i="2"/>
  <c r="Z144" i="2" s="1"/>
  <c r="Z142" i="2" s="1"/>
  <c r="AA145" i="2"/>
  <c r="AA144" i="2" s="1"/>
  <c r="AA142" i="2" s="1"/>
  <c r="AB145" i="2"/>
  <c r="AB144" i="2" s="1"/>
  <c r="AB142" i="2" s="1"/>
  <c r="AC145" i="2"/>
  <c r="AC144" i="2" s="1"/>
  <c r="AC142" i="2" s="1"/>
  <c r="X127" i="2"/>
  <c r="X126" i="2" s="1"/>
  <c r="Y127" i="2"/>
  <c r="Y126" i="2" s="1"/>
  <c r="Z127" i="2"/>
  <c r="Z126" i="2" s="1"/>
  <c r="AA127" i="2"/>
  <c r="AA126" i="2" s="1"/>
  <c r="AB127" i="2"/>
  <c r="AB126" i="2" s="1"/>
  <c r="AC127" i="2"/>
  <c r="AC126" i="2" s="1"/>
  <c r="W127" i="2"/>
  <c r="W126" i="2" s="1"/>
  <c r="W120" i="2"/>
  <c r="W119" i="2" s="1"/>
  <c r="W118" i="2" s="1"/>
  <c r="W117" i="2" s="1"/>
  <c r="W116" i="2" s="1"/>
  <c r="X117" i="2"/>
  <c r="X116" i="2" s="1"/>
  <c r="Y117" i="2"/>
  <c r="Y116" i="2" s="1"/>
  <c r="Z117" i="2"/>
  <c r="Z116" i="2" s="1"/>
  <c r="AA117" i="2"/>
  <c r="AA116" i="2" s="1"/>
  <c r="AB117" i="2"/>
  <c r="AB116" i="2" s="1"/>
  <c r="AC117" i="2"/>
  <c r="AC116" i="2" s="1"/>
  <c r="W107" i="2"/>
  <c r="W97" i="2"/>
  <c r="W72" i="2"/>
  <c r="X39" i="2" l="1"/>
  <c r="Y39" i="2"/>
  <c r="Z39" i="2"/>
  <c r="AA39" i="2"/>
  <c r="AB39" i="2"/>
  <c r="AC39" i="2"/>
  <c r="W39" i="2"/>
  <c r="W43" i="2"/>
  <c r="X106" i="2" l="1"/>
  <c r="X105" i="2" s="1"/>
  <c r="X104" i="2" s="1"/>
  <c r="Y106" i="2"/>
  <c r="Z106" i="2"/>
  <c r="AA106" i="2"/>
  <c r="AA105" i="2" s="1"/>
  <c r="AA104" i="2" s="1"/>
  <c r="AB106" i="2"/>
  <c r="AB105" i="2" s="1"/>
  <c r="AB104" i="2" s="1"/>
  <c r="AC106" i="2"/>
  <c r="Y105" i="2"/>
  <c r="Z105" i="2"/>
  <c r="Z104" i="2" s="1"/>
  <c r="AC105" i="2"/>
  <c r="AC104" i="2" s="1"/>
  <c r="Y104" i="2"/>
  <c r="W106" i="2"/>
  <c r="W105" i="2" s="1"/>
  <c r="W104" i="2" s="1"/>
  <c r="W111" i="2"/>
  <c r="W110" i="2" s="1"/>
  <c r="X111" i="2"/>
  <c r="X110" i="2" s="1"/>
  <c r="Y111" i="2"/>
  <c r="Y110" i="2" s="1"/>
  <c r="Z111" i="2"/>
  <c r="Z110" i="2" s="1"/>
  <c r="AA111" i="2"/>
  <c r="AA110" i="2" s="1"/>
  <c r="AB111" i="2"/>
  <c r="AB110" i="2" s="1"/>
  <c r="AC111" i="2"/>
  <c r="AC110" i="2" s="1"/>
  <c r="AC141" i="2"/>
  <c r="X141" i="2"/>
  <c r="X140" i="2" s="1"/>
  <c r="X139" i="2" s="1"/>
  <c r="X138" i="2" s="1"/>
  <c r="Y141" i="2"/>
  <c r="Z141" i="2"/>
  <c r="Z140" i="2" s="1"/>
  <c r="Z139" i="2" s="1"/>
  <c r="Z138" i="2" s="1"/>
  <c r="AA141" i="2"/>
  <c r="AA140" i="2" s="1"/>
  <c r="AA139" i="2" s="1"/>
  <c r="AA138" i="2" s="1"/>
  <c r="AB141" i="2"/>
  <c r="AB140" i="2" s="1"/>
  <c r="AB139" i="2" s="1"/>
  <c r="AB138" i="2" s="1"/>
  <c r="Y140" i="2"/>
  <c r="Y139" i="2" s="1"/>
  <c r="Y138" i="2" s="1"/>
  <c r="AC139" i="2"/>
  <c r="AC138" i="2" s="1"/>
  <c r="W141" i="2"/>
  <c r="W140" i="2" s="1"/>
  <c r="W139" i="2" s="1"/>
  <c r="W138" i="2" s="1"/>
  <c r="X102" i="2" l="1"/>
  <c r="X74" i="2"/>
  <c r="Y74" i="2"/>
  <c r="Z74" i="2"/>
  <c r="AA74" i="2"/>
  <c r="AB74" i="2"/>
  <c r="AC74" i="2"/>
  <c r="AC73" i="2" s="1"/>
  <c r="W74" i="2"/>
  <c r="X35" i="2"/>
  <c r="X34" i="2" s="1"/>
  <c r="X33" i="2" s="1"/>
  <c r="Y35" i="2"/>
  <c r="Y34" i="2" s="1"/>
  <c r="Y33" i="2" s="1"/>
  <c r="Z35" i="2"/>
  <c r="Z34" i="2" s="1"/>
  <c r="Z33" i="2" s="1"/>
  <c r="AA35" i="2"/>
  <c r="AA34" i="2" s="1"/>
  <c r="AA33" i="2" s="1"/>
  <c r="AB35" i="2"/>
  <c r="AB34" i="2" s="1"/>
  <c r="AB33" i="2" s="1"/>
  <c r="AC35" i="2"/>
  <c r="AC34" i="2" s="1"/>
  <c r="AC33" i="2" s="1"/>
  <c r="W35" i="2"/>
  <c r="W34" i="2" s="1"/>
  <c r="W33" i="2" s="1"/>
  <c r="X133" i="2" l="1"/>
  <c r="X132" i="2" s="1"/>
  <c r="Y133" i="2"/>
  <c r="Y132" i="2" s="1"/>
  <c r="Z133" i="2"/>
  <c r="Z132" i="2" s="1"/>
  <c r="AA133" i="2"/>
  <c r="AA132" i="2" s="1"/>
  <c r="AB133" i="2"/>
  <c r="AB132" i="2" s="1"/>
  <c r="AC133" i="2"/>
  <c r="AC132" i="2" s="1"/>
  <c r="W133" i="2"/>
  <c r="W132" i="2" s="1"/>
  <c r="X130" i="2"/>
  <c r="X129" i="2" s="1"/>
  <c r="Y130" i="2"/>
  <c r="Y129" i="2" s="1"/>
  <c r="Z130" i="2"/>
  <c r="Z129" i="2" s="1"/>
  <c r="AA130" i="2"/>
  <c r="AA129" i="2" s="1"/>
  <c r="AB130" i="2"/>
  <c r="AB129" i="2" s="1"/>
  <c r="AC130" i="2"/>
  <c r="AC129" i="2" s="1"/>
  <c r="W130" i="2"/>
  <c r="W129" i="2" s="1"/>
  <c r="X124" i="2"/>
  <c r="X123" i="2" s="1"/>
  <c r="Y124" i="2"/>
  <c r="Y123" i="2" s="1"/>
  <c r="Z124" i="2"/>
  <c r="Z123" i="2" s="1"/>
  <c r="AA124" i="2"/>
  <c r="AA123" i="2" s="1"/>
  <c r="AB124" i="2"/>
  <c r="AB123" i="2" s="1"/>
  <c r="AC124" i="2"/>
  <c r="AC123" i="2" s="1"/>
  <c r="W124" i="2"/>
  <c r="W123" i="2" s="1"/>
  <c r="X101" i="2" l="1"/>
  <c r="Y102" i="2"/>
  <c r="Y101" i="2" s="1"/>
  <c r="Z102" i="2"/>
  <c r="Z101" i="2" s="1"/>
  <c r="AA102" i="2"/>
  <c r="AA101" i="2" s="1"/>
  <c r="AB102" i="2"/>
  <c r="AB101" i="2" s="1"/>
  <c r="AC102" i="2"/>
  <c r="AC101" i="2" s="1"/>
  <c r="W102" i="2"/>
  <c r="W101" i="2" s="1"/>
  <c r="X45" i="2"/>
  <c r="X44" i="2" s="1"/>
  <c r="Y45" i="2"/>
  <c r="Y44" i="2" s="1"/>
  <c r="Z45" i="2"/>
  <c r="Z44" i="2" s="1"/>
  <c r="AA45" i="2"/>
  <c r="AA44" i="2" s="1"/>
  <c r="AB45" i="2"/>
  <c r="AB44" i="2" s="1"/>
  <c r="AC45" i="2"/>
  <c r="AC44" i="2" s="1"/>
  <c r="W45" i="2"/>
  <c r="W44" i="2" s="1"/>
  <c r="X28" i="2"/>
  <c r="X27" i="2" s="1"/>
  <c r="Y28" i="2"/>
  <c r="Y27" i="2" s="1"/>
  <c r="Z28" i="2"/>
  <c r="Z27" i="2" s="1"/>
  <c r="AA28" i="2"/>
  <c r="AA27" i="2" s="1"/>
  <c r="AB28" i="2"/>
  <c r="AB27" i="2" s="1"/>
  <c r="AC28" i="2"/>
  <c r="AC27" i="2" s="1"/>
  <c r="W28" i="2"/>
  <c r="W27" i="2" s="1"/>
  <c r="X86" i="2" l="1"/>
  <c r="X85" i="2" s="1"/>
  <c r="Y86" i="2"/>
  <c r="Y85" i="2" s="1"/>
  <c r="Z86" i="2"/>
  <c r="Z85" i="2" s="1"/>
  <c r="AA86" i="2"/>
  <c r="AA85" i="2" s="1"/>
  <c r="AB86" i="2"/>
  <c r="AB85" i="2" s="1"/>
  <c r="AC86" i="2"/>
  <c r="AC85" i="2" s="1"/>
  <c r="W86" i="2"/>
  <c r="W85" i="2" s="1"/>
  <c r="X89" i="2"/>
  <c r="X88" i="2" s="1"/>
  <c r="Y89" i="2"/>
  <c r="Y88" i="2" s="1"/>
  <c r="Z89" i="2"/>
  <c r="Z88" i="2" s="1"/>
  <c r="AA89" i="2"/>
  <c r="AA88" i="2" s="1"/>
  <c r="AB89" i="2"/>
  <c r="AB88" i="2" s="1"/>
  <c r="AC89" i="2"/>
  <c r="AC88" i="2" s="1"/>
  <c r="W89" i="2"/>
  <c r="W88" i="2" s="1"/>
  <c r="X92" i="2"/>
  <c r="X91" i="2" s="1"/>
  <c r="Y92" i="2"/>
  <c r="Y91" i="2" s="1"/>
  <c r="Z92" i="2"/>
  <c r="Z91" i="2" s="1"/>
  <c r="AA92" i="2"/>
  <c r="AA91" i="2" s="1"/>
  <c r="AB92" i="2"/>
  <c r="AB91" i="2" s="1"/>
  <c r="AC92" i="2"/>
  <c r="AC91" i="2" s="1"/>
  <c r="W92" i="2"/>
  <c r="W91" i="2" s="1"/>
  <c r="N92" i="2"/>
  <c r="M92" i="2"/>
  <c r="M91" i="2" s="1"/>
  <c r="L92" i="2"/>
  <c r="L91" i="2" s="1"/>
  <c r="K92" i="2"/>
  <c r="J92" i="2"/>
  <c r="I92" i="2"/>
  <c r="I91" i="2" s="1"/>
  <c r="N91" i="2"/>
  <c r="K91" i="2"/>
  <c r="J91" i="2"/>
  <c r="N89" i="2"/>
  <c r="M89" i="2"/>
  <c r="M88" i="2" s="1"/>
  <c r="L89" i="2"/>
  <c r="L88" i="2" s="1"/>
  <c r="K89" i="2"/>
  <c r="J89" i="2"/>
  <c r="I89" i="2"/>
  <c r="I88" i="2" s="1"/>
  <c r="N88" i="2"/>
  <c r="K88" i="2"/>
  <c r="J88" i="2"/>
  <c r="N86" i="2"/>
  <c r="M86" i="2"/>
  <c r="L86" i="2"/>
  <c r="K86" i="2"/>
  <c r="J86" i="2"/>
  <c r="I86" i="2"/>
  <c r="N85" i="2"/>
  <c r="N84" i="2" s="1"/>
  <c r="M85" i="2"/>
  <c r="L85" i="2"/>
  <c r="K85" i="2"/>
  <c r="K84" i="2" s="1"/>
  <c r="J85" i="2"/>
  <c r="I85" i="2"/>
  <c r="L84" i="2" l="1"/>
  <c r="I84" i="2"/>
  <c r="J84" i="2"/>
  <c r="M84" i="2"/>
  <c r="AC84" i="2"/>
  <c r="AA84" i="2"/>
  <c r="Y84" i="2"/>
  <c r="W84" i="2"/>
  <c r="AB84" i="2"/>
  <c r="Z84" i="2"/>
  <c r="X84" i="2"/>
  <c r="X99" i="2"/>
  <c r="X98" i="2" s="1"/>
  <c r="Y99" i="2"/>
  <c r="Y98" i="2" s="1"/>
  <c r="Z99" i="2"/>
  <c r="Z98" i="2" s="1"/>
  <c r="AA99" i="2"/>
  <c r="AA98" i="2" s="1"/>
  <c r="AB99" i="2"/>
  <c r="AB98" i="2" s="1"/>
  <c r="AC99" i="2"/>
  <c r="AC98" i="2" s="1"/>
  <c r="W99" i="2"/>
  <c r="W98" i="2" s="1"/>
  <c r="W66" i="2" l="1"/>
  <c r="Y66" i="2"/>
  <c r="AB66" i="2"/>
  <c r="W64" i="2" l="1"/>
  <c r="X66" i="2"/>
  <c r="Z66" i="2"/>
  <c r="AA66" i="2"/>
  <c r="AC66" i="2"/>
  <c r="X55" i="2" l="1"/>
  <c r="X54" i="2" s="1"/>
  <c r="Y55" i="2"/>
  <c r="Y54" i="2" s="1"/>
  <c r="Z55" i="2"/>
  <c r="Z54" i="2" s="1"/>
  <c r="AA55" i="2"/>
  <c r="AA54" i="2" s="1"/>
  <c r="AB55" i="2"/>
  <c r="AB54" i="2" s="1"/>
  <c r="AC55" i="2"/>
  <c r="AC54" i="2" s="1"/>
  <c r="W55" i="2"/>
  <c r="W54" i="2" s="1"/>
  <c r="X31" i="2"/>
  <c r="Y31" i="2"/>
  <c r="Z31" i="2"/>
  <c r="AA31" i="2"/>
  <c r="AB31" i="2"/>
  <c r="AC31" i="2"/>
  <c r="W31" i="2"/>
  <c r="AC53" i="2" l="1"/>
  <c r="AC52" i="2" s="1"/>
  <c r="AA53" i="2"/>
  <c r="AA52" i="2" s="1"/>
  <c r="Z53" i="2"/>
  <c r="Z52" i="2" s="1"/>
  <c r="X53" i="2"/>
  <c r="X52" i="2" s="1"/>
  <c r="AB53" i="2"/>
  <c r="AB52" i="2" s="1"/>
  <c r="Y53" i="2"/>
  <c r="Y52" i="2" s="1"/>
  <c r="W53" i="2"/>
  <c r="W52" i="2" s="1"/>
  <c r="X136" i="2"/>
  <c r="X135" i="2" s="1"/>
  <c r="X122" i="2" s="1"/>
  <c r="Y136" i="2"/>
  <c r="Y135" i="2" s="1"/>
  <c r="Y122" i="2" s="1"/>
  <c r="Z136" i="2"/>
  <c r="Z135" i="2" s="1"/>
  <c r="Z122" i="2" s="1"/>
  <c r="AA136" i="2"/>
  <c r="AA135" i="2" s="1"/>
  <c r="AA122" i="2" s="1"/>
  <c r="AB136" i="2"/>
  <c r="AB135" i="2" s="1"/>
  <c r="AB122" i="2" s="1"/>
  <c r="AC136" i="2"/>
  <c r="AC135" i="2" s="1"/>
  <c r="AC122" i="2" s="1"/>
  <c r="W136" i="2"/>
  <c r="W135" i="2" s="1"/>
  <c r="W122" i="2" s="1"/>
  <c r="X114" i="2"/>
  <c r="X113" i="2" s="1"/>
  <c r="X109" i="2" s="1"/>
  <c r="X108" i="2" s="1"/>
  <c r="Y114" i="2"/>
  <c r="Y113" i="2" s="1"/>
  <c r="Y109" i="2" s="1"/>
  <c r="Y108" i="2" s="1"/>
  <c r="Z114" i="2"/>
  <c r="Z113" i="2" s="1"/>
  <c r="Z109" i="2" s="1"/>
  <c r="Z108" i="2" s="1"/>
  <c r="AA114" i="2"/>
  <c r="AA113" i="2" s="1"/>
  <c r="AA109" i="2" s="1"/>
  <c r="AA108" i="2" s="1"/>
  <c r="AB114" i="2"/>
  <c r="AB113" i="2" s="1"/>
  <c r="AB109" i="2" s="1"/>
  <c r="AB108" i="2" s="1"/>
  <c r="AC114" i="2"/>
  <c r="AC113" i="2" s="1"/>
  <c r="AC109" i="2" s="1"/>
  <c r="AC108" i="2" s="1"/>
  <c r="W114" i="2"/>
  <c r="W113" i="2" s="1"/>
  <c r="W109" i="2" s="1"/>
  <c r="W108" i="2" s="1"/>
  <c r="X96" i="2"/>
  <c r="X95" i="2" s="1"/>
  <c r="X94" i="2" s="1"/>
  <c r="Y96" i="2"/>
  <c r="Y95" i="2" s="1"/>
  <c r="Y94" i="2" s="1"/>
  <c r="Z96" i="2"/>
  <c r="Z95" i="2" s="1"/>
  <c r="Z94" i="2" s="1"/>
  <c r="AA96" i="2"/>
  <c r="AA95" i="2" s="1"/>
  <c r="AA94" i="2" s="1"/>
  <c r="AB96" i="2"/>
  <c r="AB95" i="2" s="1"/>
  <c r="AB94" i="2" s="1"/>
  <c r="AC96" i="2"/>
  <c r="AC95" i="2" s="1"/>
  <c r="AC94" i="2" s="1"/>
  <c r="W96" i="2"/>
  <c r="W95" i="2" s="1"/>
  <c r="W94" i="2" s="1"/>
  <c r="X82" i="2"/>
  <c r="X81" i="2" s="1"/>
  <c r="X80" i="2" s="1"/>
  <c r="Y82" i="2"/>
  <c r="Y81" i="2" s="1"/>
  <c r="Y80" i="2" s="1"/>
  <c r="Z82" i="2"/>
  <c r="Z81" i="2" s="1"/>
  <c r="Z80" i="2" s="1"/>
  <c r="AA82" i="2"/>
  <c r="AA81" i="2" s="1"/>
  <c r="AA80" i="2" s="1"/>
  <c r="AB82" i="2"/>
  <c r="AB81" i="2" s="1"/>
  <c r="AB80" i="2" s="1"/>
  <c r="AC82" i="2"/>
  <c r="AC81" i="2" s="1"/>
  <c r="AC80" i="2" s="1"/>
  <c r="W82" i="2"/>
  <c r="X71" i="2"/>
  <c r="X70" i="2" s="1"/>
  <c r="Y71" i="2"/>
  <c r="Y70" i="2" s="1"/>
  <c r="Z71" i="2"/>
  <c r="Z70" i="2" s="1"/>
  <c r="AA71" i="2"/>
  <c r="AA70" i="2" s="1"/>
  <c r="AB71" i="2"/>
  <c r="AB70" i="2" s="1"/>
  <c r="AC71" i="2"/>
  <c r="AC70" i="2" s="1"/>
  <c r="W71" i="2"/>
  <c r="W70" i="2" s="1"/>
  <c r="X76" i="2"/>
  <c r="Y76" i="2"/>
  <c r="Z76" i="2"/>
  <c r="AA76" i="2"/>
  <c r="AB76" i="2"/>
  <c r="AC76" i="2"/>
  <c r="X77" i="2"/>
  <c r="Y77" i="2"/>
  <c r="Z77" i="2"/>
  <c r="AA77" i="2"/>
  <c r="AB77" i="2"/>
  <c r="AC77" i="2"/>
  <c r="X73" i="2"/>
  <c r="Y73" i="2"/>
  <c r="Z73" i="2"/>
  <c r="AA73" i="2"/>
  <c r="AB73" i="2"/>
  <c r="X68" i="2"/>
  <c r="Y68" i="2"/>
  <c r="Z68" i="2"/>
  <c r="AA68" i="2"/>
  <c r="AB68" i="2"/>
  <c r="AC68" i="2"/>
  <c r="X64" i="2"/>
  <c r="Y64" i="2"/>
  <c r="Z64" i="2"/>
  <c r="Z63" i="2" s="1"/>
  <c r="AA64" i="2"/>
  <c r="AB64" i="2"/>
  <c r="AC64" i="2"/>
  <c r="AC63" i="2" s="1"/>
  <c r="X61" i="2"/>
  <c r="X60" i="2" s="1"/>
  <c r="Y61" i="2"/>
  <c r="Y60" i="2" s="1"/>
  <c r="Z61" i="2"/>
  <c r="Z60" i="2" s="1"/>
  <c r="AA61" i="2"/>
  <c r="AA60" i="2" s="1"/>
  <c r="AB61" i="2"/>
  <c r="AB60" i="2" s="1"/>
  <c r="AC61" i="2"/>
  <c r="AC60" i="2" s="1"/>
  <c r="X50" i="2"/>
  <c r="X49" i="2" s="1"/>
  <c r="X48" i="2" s="1"/>
  <c r="Y50" i="2"/>
  <c r="Y49" i="2" s="1"/>
  <c r="Y48" i="2" s="1"/>
  <c r="Z50" i="2"/>
  <c r="Z49" i="2" s="1"/>
  <c r="Z48" i="2" s="1"/>
  <c r="AA50" i="2"/>
  <c r="AA49" i="2" s="1"/>
  <c r="AA48" i="2" s="1"/>
  <c r="AB50" i="2"/>
  <c r="AB49" i="2" s="1"/>
  <c r="AB48" i="2" s="1"/>
  <c r="AC50" i="2"/>
  <c r="AC49" i="2" s="1"/>
  <c r="AC48" i="2" s="1"/>
  <c r="X42" i="2"/>
  <c r="X41" i="2" s="1"/>
  <c r="X38" i="2" s="1"/>
  <c r="Y42" i="2"/>
  <c r="Y41" i="2" s="1"/>
  <c r="Y38" i="2" s="1"/>
  <c r="Z42" i="2"/>
  <c r="Z41" i="2" s="1"/>
  <c r="Z38" i="2" s="1"/>
  <c r="AA42" i="2"/>
  <c r="AA41" i="2" s="1"/>
  <c r="AA38" i="2" s="1"/>
  <c r="AB42" i="2"/>
  <c r="AB41" i="2" s="1"/>
  <c r="AB38" i="2" s="1"/>
  <c r="AC42" i="2"/>
  <c r="AC41" i="2" s="1"/>
  <c r="AC38" i="2" s="1"/>
  <c r="W42" i="2"/>
  <c r="W41" i="2" s="1"/>
  <c r="W38" i="2" s="1"/>
  <c r="X30" i="2"/>
  <c r="X26" i="2" s="1"/>
  <c r="X25" i="2" s="1"/>
  <c r="Y30" i="2"/>
  <c r="Y26" i="2" s="1"/>
  <c r="Y25" i="2" s="1"/>
  <c r="Z30" i="2"/>
  <c r="Z26" i="2" s="1"/>
  <c r="Z25" i="2" s="1"/>
  <c r="AA30" i="2"/>
  <c r="AA26" i="2" s="1"/>
  <c r="AA25" i="2" s="1"/>
  <c r="AB30" i="2"/>
  <c r="AB26" i="2" s="1"/>
  <c r="AB25" i="2" s="1"/>
  <c r="AC30" i="2"/>
  <c r="AC26" i="2" s="1"/>
  <c r="AC25" i="2" s="1"/>
  <c r="X63" i="2" l="1"/>
  <c r="AA63" i="2"/>
  <c r="AC79" i="2"/>
  <c r="AA79" i="2"/>
  <c r="Y79" i="2"/>
  <c r="AB79" i="2"/>
  <c r="Z79" i="2"/>
  <c r="X79" i="2"/>
  <c r="AC59" i="2"/>
  <c r="AC58" i="2" s="1"/>
  <c r="AB121" i="2"/>
  <c r="Z121" i="2"/>
  <c r="X121" i="2"/>
  <c r="X57" i="2" s="1"/>
  <c r="X59" i="2"/>
  <c r="X58" i="2" s="1"/>
  <c r="AC121" i="2"/>
  <c r="AA121" i="2"/>
  <c r="Y121" i="2"/>
  <c r="Y57" i="2" s="1"/>
  <c r="Z59" i="2"/>
  <c r="AA59" i="2"/>
  <c r="AA58" i="2" s="1"/>
  <c r="W121" i="2"/>
  <c r="W37" i="2"/>
  <c r="AB37" i="2"/>
  <c r="Z37" i="2"/>
  <c r="X37" i="2"/>
  <c r="AC37" i="2"/>
  <c r="AA37" i="2"/>
  <c r="Y37" i="2"/>
  <c r="Y63" i="2"/>
  <c r="Y59" i="2" s="1"/>
  <c r="Y58" i="2" s="1"/>
  <c r="AB63" i="2"/>
  <c r="AB59" i="2" s="1"/>
  <c r="AB58" i="2" s="1"/>
  <c r="AB47" i="2"/>
  <c r="AB24" i="2" s="1"/>
  <c r="X47" i="2"/>
  <c r="AC47" i="2"/>
  <c r="AA47" i="2"/>
  <c r="Y47" i="2"/>
  <c r="Z47" i="2"/>
  <c r="Z24" i="2" s="1"/>
  <c r="W76" i="2"/>
  <c r="W77" i="2"/>
  <c r="W81" i="2"/>
  <c r="W80" i="2" s="1"/>
  <c r="W79" i="2" s="1"/>
  <c r="W73" i="2"/>
  <c r="W61" i="2"/>
  <c r="W60" i="2" s="1"/>
  <c r="AA57" i="2" l="1"/>
  <c r="AC57" i="2"/>
  <c r="AB57" i="2"/>
  <c r="AB147" i="2" s="1"/>
  <c r="AA24" i="2"/>
  <c r="X24" i="2"/>
  <c r="X147" i="2" s="1"/>
  <c r="Y24" i="2"/>
  <c r="AC24" i="2"/>
  <c r="Z58" i="2"/>
  <c r="Z57" i="2" l="1"/>
  <c r="Z147" i="2" s="1"/>
  <c r="Y147" i="2"/>
  <c r="AC147" i="2"/>
  <c r="AA147" i="2"/>
  <c r="W68" i="2"/>
  <c r="W63" i="2" s="1"/>
  <c r="W50" i="2"/>
  <c r="W49" i="2" s="1"/>
  <c r="W48" i="2" s="1"/>
  <c r="W30" i="2"/>
  <c r="W26" i="2" s="1"/>
  <c r="W25" i="2" s="1"/>
  <c r="W59" i="2" l="1"/>
  <c r="W58" i="2" s="1"/>
  <c r="W57" i="2" s="1"/>
  <c r="W47" i="2"/>
  <c r="W24" i="2" l="1"/>
  <c r="W147" i="2" s="1"/>
</calcChain>
</file>

<file path=xl/sharedStrings.xml><?xml version="1.0" encoding="utf-8"?>
<sst xmlns="http://schemas.openxmlformats.org/spreadsheetml/2006/main" count="653" uniqueCount="170">
  <si>
    <t/>
  </si>
  <si>
    <t>98</t>
  </si>
  <si>
    <t>01</t>
  </si>
  <si>
    <t>4</t>
  </si>
  <si>
    <t>04</t>
  </si>
  <si>
    <t>0440198</t>
  </si>
  <si>
    <t>0440100</t>
  </si>
  <si>
    <t>Всего расходов</t>
  </si>
  <si>
    <t>Уплата налогов, сборов и иных платежей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</si>
  <si>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</si>
  <si>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</si>
  <si>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00</t>
  </si>
  <si>
    <t>Реализация прочих мероприятий</t>
  </si>
  <si>
    <t>02</t>
  </si>
  <si>
    <t>2</t>
  </si>
  <si>
    <t>03</t>
  </si>
  <si>
    <t>1</t>
  </si>
  <si>
    <t>Резервные средства</t>
  </si>
  <si>
    <t>0</t>
  </si>
  <si>
    <t>Иные межбюджетные трансферты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</si>
  <si>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</si>
  <si>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</si>
  <si>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01В0102</t>
  </si>
  <si>
    <t>01В0100</t>
  </si>
  <si>
    <t>01 3 01 02</t>
  </si>
  <si>
    <t>0130102</t>
  </si>
  <si>
    <t>0130100</t>
  </si>
  <si>
    <t>01 3 01 01</t>
  </si>
  <si>
    <t>0130101</t>
  </si>
  <si>
    <t>01 2 01 01</t>
  </si>
  <si>
    <t>0120101</t>
  </si>
  <si>
    <t>0120100</t>
  </si>
  <si>
    <t>01 1 72 10</t>
  </si>
  <si>
    <t>0117210</t>
  </si>
  <si>
    <t>0117200</t>
  </si>
  <si>
    <t>01 1 72 08</t>
  </si>
  <si>
    <t>0117208</t>
  </si>
  <si>
    <t>01 1 72 00</t>
  </si>
  <si>
    <t>01 1 03 01</t>
  </si>
  <si>
    <t>0110301</t>
  </si>
  <si>
    <t>0110300</t>
  </si>
  <si>
    <t>01 1 03 00</t>
  </si>
  <si>
    <t>01 1 02 98</t>
  </si>
  <si>
    <t>0110298</t>
  </si>
  <si>
    <t>0110200</t>
  </si>
  <si>
    <t>0110199</t>
  </si>
  <si>
    <t>0110100</t>
  </si>
  <si>
    <t>01 1 01 04</t>
  </si>
  <si>
    <t>0110104</t>
  </si>
  <si>
    <t>01 1 01 02</t>
  </si>
  <si>
    <t>01 1 01 00</t>
  </si>
  <si>
    <t>01 1 00 00</t>
  </si>
  <si>
    <t>01 0 00 00</t>
  </si>
  <si>
    <t>Вид рас-ходов</t>
  </si>
  <si>
    <t>Целевая статья</t>
  </si>
  <si>
    <t>Тип средств</t>
  </si>
  <si>
    <t>КВР</t>
  </si>
  <si>
    <t>КЦСР</t>
  </si>
  <si>
    <t>КВР_кр3</t>
  </si>
  <si>
    <t>КВР_кр2</t>
  </si>
  <si>
    <t>КВР_кр1</t>
  </si>
  <si>
    <t>КЦСР_кр3</t>
  </si>
  <si>
    <t>КЦСР_итого</t>
  </si>
  <si>
    <t>КЦСР_кр2</t>
  </si>
  <si>
    <t>КЦСР_кр1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</si>
  <si>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</si>
  <si>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</si>
  <si>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РАСПРЕДЕЛЕНИЕ</t>
  </si>
  <si>
    <t>бюджетных ассигнований  бюджета поселения по целевым статьям</t>
  </si>
  <si>
    <t>Поддержка и развитие самодеятельного народного творчества</t>
  </si>
  <si>
    <t>Участие в организации и финансировании проведения общественных работ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</si>
  <si>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</si>
  <si>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</si>
  <si>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</si>
  <si>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</si>
  <si>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</si>
  <si>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</si>
  <si>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0000</t>
  </si>
  <si>
    <t>1999</t>
  </si>
  <si>
    <t>1998</t>
  </si>
  <si>
    <t>1997</t>
  </si>
  <si>
    <t>5118</t>
  </si>
  <si>
    <t>9001</t>
  </si>
  <si>
    <t>9002</t>
  </si>
  <si>
    <t>Сумма, рублей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</si>
  <si>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</si>
  <si>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</si>
  <si>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Всего</t>
  </si>
  <si>
    <t>в том числе за счет поступлений целевого характера</t>
  </si>
  <si>
    <t>1001</t>
  </si>
  <si>
    <t>1002</t>
  </si>
  <si>
    <t>Доплаты к пенсиям муниципальных служащих</t>
  </si>
  <si>
    <t>Развитие социального обслуживания населения</t>
  </si>
  <si>
    <t>Социальное обеспечение и иные выплаты населению</t>
  </si>
  <si>
    <t>8003</t>
  </si>
  <si>
    <t>36</t>
  </si>
  <si>
    <t>Муниципальная программа "Развитие социально-культурной сферы Центрально-Любинского сельского поселения Любинского муниципального района Омской области"</t>
  </si>
  <si>
    <t>Подпрограмма "Развитие культуры Центрально-Любинского сельского поселения"</t>
  </si>
  <si>
    <t>Подпрограмма "Содействие занятости населения Центрально-Любинского сельского поселения"</t>
  </si>
  <si>
    <t>Руководство и управление в сфере установленных функций органов местного самоуправления Центрально-Любинского сельского поселения</t>
  </si>
  <si>
    <t>Подпрограмма "Обеспечение доступным и комфортным жильем и коммунальными услугами граждан Центрально-Любинского сельского поселения"</t>
  </si>
  <si>
    <t>Развитие жилищного строительства на территории Центрально-Любинского сельского поселения</t>
  </si>
  <si>
    <t>Благоустройство территории Центрально-Любинского сельского поселения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</si>
  <si>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</si>
  <si>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Обеспечение пожарной безопасности в населенных пунктах Центрально-Любинского сельского поселения</t>
  </si>
  <si>
    <t>Подпрограмма "Социальное обеспечение населения в Центрально-Любинском сельском поселении"</t>
  </si>
  <si>
    <t>Подпрограмма "Муниципальное управление и управление имуществом в Центрально-Любинском сельском поселении"</t>
  </si>
  <si>
    <t>S055</t>
  </si>
  <si>
    <t>8022</t>
  </si>
  <si>
    <t>Осуществление деятельности в сфере жилищного хозяйства</t>
  </si>
  <si>
    <t>Закупка товаров, работ и услуг для обеспечения государственных (муниципальных) нужд</t>
  </si>
  <si>
    <t>Развитие молодежной политики, физической культуры и массового спорта</t>
  </si>
  <si>
    <t>Подпрограмма "Развитие молодежной политики, физической культуры и спорта в Центрально-Любинском сельском поселении"</t>
  </si>
  <si>
    <t>Организация газоснабжения населения</t>
  </si>
  <si>
    <t>18</t>
  </si>
  <si>
    <t>8016</t>
  </si>
  <si>
    <t>Организация теплоснабжения населения</t>
  </si>
  <si>
    <t>8017</t>
  </si>
  <si>
    <t>Организация водоснабжения населения и водоотведения</t>
  </si>
  <si>
    <t>8021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</si>
  <si>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</si>
  <si>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17</t>
  </si>
  <si>
    <t>9004</t>
  </si>
  <si>
    <t>8020</t>
  </si>
  <si>
    <t>8023</t>
  </si>
  <si>
    <t>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</si>
  <si>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8027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</si>
  <si>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</si>
  <si>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Сохранение и популяризация объектов культурного наследия (памятников истории и культуры)</t>
  </si>
  <si>
    <t>Повышение эффективности деятельности Администрации Центрально-Любинского сельского поселения</t>
  </si>
  <si>
    <t>Пожарная безопасность и защита населения и территории Центрально-Любинского сельского поселения</t>
  </si>
  <si>
    <t xml:space="preserve">к решению Совета Центрально-Любинского сельского поселения </t>
  </si>
  <si>
    <t xml:space="preserve">Любинского муниципального района Омской области </t>
  </si>
  <si>
    <t>" О бюджете Центрально-Любинского сельского поселения</t>
  </si>
  <si>
    <t xml:space="preserve"> Любинского муниципального района Омской области </t>
  </si>
  <si>
    <t>2023 год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</si>
  <si>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сельского поселения</t>
  </si>
  <si>
    <t>Приложение № 4</t>
  </si>
  <si>
    <t>2024 год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</si>
  <si>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</si>
  <si>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</si>
  <si>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Комплексное развитие систем коммунальной инфраструктуры Центрально-Любинского сельского поселения</t>
  </si>
  <si>
    <t>на 2023 год и на плановый период 2024 и 2025 годов</t>
  </si>
  <si>
    <t>2025 год</t>
  </si>
  <si>
    <t>на 2023 год и на плановый период 2024 и 2025 годов"</t>
  </si>
  <si>
    <t>Премии и гранты</t>
  </si>
  <si>
    <t>Муниципальная программа "Развитие экономического потенциала Центрально-Любинского сельского поселения Любинского муниципального района Омской области"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</si>
  <si>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</si>
  <si>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</si>
  <si>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Подпрограмма "Обеспечение безопасности дорожного движения в Центрально-Любинском сельском поселении"</t>
  </si>
  <si>
    <t>Совершенствование улично-дорожной сети и обеспечение круглогодичного, комфортного и безопасного движения</t>
  </si>
  <si>
    <t>Муниципальная программа "Формирование комфортной городской среды Центрально-Любинского сельского поселения Любинского муниципального района Омской области"</t>
  </si>
  <si>
    <t>Подпрограмма "Благоустройство общественных территорий"</t>
  </si>
  <si>
    <t>Благоустройство общественных территорий Центрально-Любинского сельского поселения</t>
  </si>
  <si>
    <t>Устройство детской площадки в п. Центрально-Любинский ул. Школьная д. 1 Любинского муниципального района Омской области</t>
  </si>
  <si>
    <t>1003</t>
  </si>
  <si>
    <t>Подготовка документов территориального планирования органов местного самоуправления Центрально-Любинского сельского поселения</t>
  </si>
  <si>
    <t>Утверждение генеральных планов поселения, правил землепользования и застройки</t>
  </si>
  <si>
    <t>8025</t>
  </si>
  <si>
    <t>Резервный фонд Администрации Центрально-Любинского сельского поселения</t>
  </si>
  <si>
    <t>Возмещение части затрат на приобретение ремонтных телок</t>
  </si>
  <si>
    <t>от 23 декабря 2022 г. №56</t>
  </si>
  <si>
    <t>Прочая закупка товаров, работ и услуг</t>
  </si>
  <si>
    <t>7055</t>
  </si>
  <si>
    <t>Реализация регионального проекта "Формирование комфортной городской среды на территории Омской области, направленного на достижение целей федерального проекта "Формирование комфортной городской среды"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</si>
  <si>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</si>
  <si>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</si>
  <si>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</t>
  </si>
  <si>
    <t>Приложение №3</t>
  </si>
  <si>
    <t>от 28.02 2023 г.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</si>
</sst>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8"/>
      <name val="Arial Cyr"/>
      <charset val="204"/>
    </font>
    <font>
      <sz val="14"/>
      <color indexed="17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/>
    <xf numFmtId="0" fontId="9" fillId="0" borderId="0"/>
  </cellStyleXfs>
  <cellXfs count="113">
    <xf numFmtId="0" fontId="0" fillId="0" borderId="0" xfId="0"/>
    <xf numFmtId="0" fontId="2" fillId="0" borderId="4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4" xfId="3" applyNumberFormat="1" applyFont="1" applyFill="1" applyBorder="1" applyAlignment="1" applyProtection="1">
      <alignment horizontal="left" vertical="center" wrapText="1"/>
      <protection hidden="1"/>
    </xf>
    <xf numFmtId="0" fontId="6" fillId="0" borderId="5" xfId="3" applyNumberFormat="1" applyFont="1" applyFill="1" applyBorder="1" applyAlignment="1" applyProtection="1">
      <alignment horizontal="left" vertical="center" wrapText="1"/>
      <protection hidden="1"/>
    </xf>
    <xf numFmtId="49" fontId="6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4" fontId="6" fillId="0" borderId="5" xfId="3" applyNumberFormat="1" applyFont="1" applyFill="1" applyBorder="1" applyAlignment="1" applyProtection="1">
      <alignment horizontal="center" vertical="center" wrapText="1"/>
      <protection hidden="1"/>
    </xf>
    <xf numFmtId="4" fontId="8" fillId="0" borderId="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9" xfId="3" applyNumberFormat="1" applyFont="1" applyFill="1" applyBorder="1" applyAlignment="1" applyProtection="1">
      <alignment horizontal="left" vertical="center" wrapText="1"/>
      <protection hidden="1"/>
    </xf>
    <xf numFmtId="0" fontId="2" fillId="0" borderId="5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0" fontId="2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4" xfId="3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6" fillId="0" borderId="0" xfId="1" applyFont="1" applyFill="1" applyAlignment="1"/>
    <xf numFmtId="0" fontId="4" fillId="0" borderId="0" xfId="1" applyFont="1" applyFill="1" applyProtection="1">
      <protection hidden="1"/>
    </xf>
    <xf numFmtId="0" fontId="6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4" fontId="6" fillId="0" borderId="5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5" xfId="1" applyNumberFormat="1" applyFont="1" applyFill="1" applyBorder="1" applyAlignment="1">
      <alignment horizontal="right" vertical="center"/>
    </xf>
    <xf numFmtId="0" fontId="1" fillId="0" borderId="0" xfId="1" applyFont="1" applyFill="1"/>
    <xf numFmtId="0" fontId="4" fillId="0" borderId="8" xfId="1" applyFont="1" applyFill="1" applyBorder="1" applyAlignment="1" applyProtection="1">
      <alignment horizontal="right" vertical="center"/>
      <protection hidden="1"/>
    </xf>
    <xf numFmtId="164" fontId="6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4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7"/>
  <sheetViews>
    <sheetView showGridLines="0" tabSelected="1" zoomScale="85" zoomScaleNormal="85" workbookViewId="0">
      <selection activeCell="B6" sqref="B6:AC6"/>
    </sheetView>
  </sheetViews>
  <sheetFormatPr defaultRowHeight="12.75" x14ac:dyDescent="0.2"/>
  <cols>
    <col min="1" max="1" width="0.5703125" style="43" customWidth="1"/>
    <col min="2" max="2" width="55.85546875" style="43" customWidth="1"/>
    <col min="3" max="15" width="0" style="43" hidden="1" customWidth="1"/>
    <col min="16" max="16" width="5" style="43" customWidth="1"/>
    <col min="17" max="17" width="3.7109375" style="43" customWidth="1"/>
    <col min="18" max="18" width="4.28515625" style="43" customWidth="1"/>
    <col min="19" max="19" width="6.7109375" style="43" customWidth="1"/>
    <col min="20" max="20" width="0" style="43" hidden="1" customWidth="1"/>
    <col min="21" max="21" width="6" style="43" customWidth="1"/>
    <col min="22" max="22" width="7.5703125" style="43" customWidth="1"/>
    <col min="23" max="24" width="17.140625" style="43" customWidth="1"/>
    <col min="25" max="25" width="16.85546875" style="43" customWidth="1"/>
    <col min="26" max="26" width="0" style="43" hidden="1" customWidth="1"/>
    <col min="27" max="27" width="15.85546875" style="43" customWidth="1"/>
    <col min="28" max="28" width="17.5703125" style="43" customWidth="1"/>
    <col min="29" max="29" width="16.140625" style="43" customWidth="1"/>
    <col min="30" max="253" width="9.140625" style="43" customWidth="1"/>
    <col min="254" max="16384" width="9.140625" style="43"/>
  </cols>
  <sheetData>
    <row r="1" spans="1:30" ht="20.25" customHeight="1" x14ac:dyDescent="0.3">
      <c r="A1" s="76"/>
      <c r="B1" s="90" t="s">
        <v>168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29"/>
    </row>
    <row r="2" spans="1:30" ht="20.25" customHeight="1" x14ac:dyDescent="0.3">
      <c r="A2" s="76"/>
      <c r="B2" s="90" t="s">
        <v>131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30"/>
    </row>
    <row r="3" spans="1:30" ht="20.25" customHeight="1" x14ac:dyDescent="0.3">
      <c r="A3" s="76"/>
      <c r="B3" s="90" t="s">
        <v>132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30"/>
    </row>
    <row r="4" spans="1:30" ht="18.75" x14ac:dyDescent="0.3">
      <c r="AB4" s="92" t="s">
        <v>169</v>
      </c>
      <c r="AC4" s="93"/>
    </row>
    <row r="6" spans="1:30" ht="20.25" customHeight="1" x14ac:dyDescent="0.3">
      <c r="A6" s="76"/>
      <c r="B6" s="90" t="s">
        <v>137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29"/>
    </row>
    <row r="7" spans="1:30" ht="20.25" customHeight="1" x14ac:dyDescent="0.3">
      <c r="A7" s="76"/>
      <c r="B7" s="90" t="s">
        <v>131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30"/>
    </row>
    <row r="8" spans="1:30" ht="20.25" customHeight="1" x14ac:dyDescent="0.3">
      <c r="A8" s="76"/>
      <c r="B8" s="90" t="s">
        <v>132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30"/>
    </row>
    <row r="9" spans="1:30" ht="20.25" customHeight="1" x14ac:dyDescent="0.3">
      <c r="A9" s="76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90" t="s">
        <v>133</v>
      </c>
      <c r="Y9" s="90"/>
      <c r="Z9" s="90"/>
      <c r="AA9" s="90"/>
      <c r="AB9" s="90"/>
      <c r="AC9" s="90"/>
      <c r="AD9" s="30"/>
    </row>
    <row r="10" spans="1:30" ht="20.25" customHeight="1" x14ac:dyDescent="0.3">
      <c r="A10" s="76"/>
      <c r="B10" s="90" t="s">
        <v>134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30"/>
    </row>
    <row r="11" spans="1:30" ht="20.25" customHeight="1" x14ac:dyDescent="0.3">
      <c r="A11" s="76"/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90" t="s">
        <v>144</v>
      </c>
      <c r="Y11" s="91"/>
      <c r="Z11" s="91"/>
      <c r="AA11" s="91"/>
      <c r="AB11" s="91"/>
      <c r="AC11" s="91"/>
      <c r="AD11" s="30"/>
    </row>
    <row r="12" spans="1:30" ht="18.75" customHeight="1" x14ac:dyDescent="0.3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7"/>
      <c r="Z12" s="77"/>
      <c r="AA12" s="77"/>
      <c r="AB12" s="92" t="s">
        <v>161</v>
      </c>
      <c r="AC12" s="93"/>
      <c r="AD12" s="77"/>
    </row>
    <row r="13" spans="1:30" ht="19.5" customHeight="1" x14ac:dyDescent="0.3">
      <c r="A13" s="76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76"/>
    </row>
    <row r="14" spans="1:30" ht="19.5" customHeight="1" x14ac:dyDescent="0.2">
      <c r="A14" s="76"/>
      <c r="B14" s="110" t="s">
        <v>67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</row>
    <row r="15" spans="1:30" ht="19.5" customHeight="1" x14ac:dyDescent="0.2">
      <c r="A15" s="76"/>
      <c r="B15" s="112" t="s">
        <v>68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</row>
    <row r="16" spans="1:30" ht="19.5" customHeight="1" x14ac:dyDescent="0.2">
      <c r="A16" s="76"/>
      <c r="B16" s="110" t="s">
        <v>66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ht="19.5" customHeight="1" x14ac:dyDescent="0.2">
      <c r="A17" s="76"/>
      <c r="B17" s="110" t="s">
        <v>65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</row>
    <row r="18" spans="1:30" ht="19.5" customHeight="1" x14ac:dyDescent="0.2">
      <c r="A18" s="76"/>
      <c r="B18" s="110" t="s">
        <v>142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ht="10.5" customHeight="1" x14ac:dyDescent="0.3">
      <c r="A19" s="7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76"/>
    </row>
    <row r="20" spans="1:30" ht="19.5" customHeight="1" x14ac:dyDescent="0.3">
      <c r="A20" s="76"/>
      <c r="B20" s="101" t="s">
        <v>72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01" t="s">
        <v>71</v>
      </c>
      <c r="Q20" s="102"/>
      <c r="R20" s="102"/>
      <c r="S20" s="102"/>
      <c r="T20" s="102"/>
      <c r="U20" s="102"/>
      <c r="V20" s="102"/>
      <c r="W20" s="97" t="s">
        <v>84</v>
      </c>
      <c r="X20" s="98"/>
      <c r="Y20" s="98"/>
      <c r="Z20" s="98"/>
      <c r="AA20" s="98"/>
      <c r="AB20" s="98"/>
      <c r="AC20" s="104"/>
    </row>
    <row r="21" spans="1:30" ht="37.5" customHeight="1" x14ac:dyDescent="0.3">
      <c r="A21" s="76"/>
      <c r="B21" s="102"/>
      <c r="C21" s="65" t="s">
        <v>0</v>
      </c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3"/>
      <c r="P21" s="102"/>
      <c r="Q21" s="102"/>
      <c r="R21" s="102"/>
      <c r="S21" s="102"/>
      <c r="T21" s="102"/>
      <c r="U21" s="102"/>
      <c r="V21" s="102"/>
      <c r="W21" s="97" t="s">
        <v>135</v>
      </c>
      <c r="X21" s="104"/>
      <c r="Y21" s="105" t="s">
        <v>138</v>
      </c>
      <c r="Z21" s="106"/>
      <c r="AA21" s="107"/>
      <c r="AB21" s="108" t="s">
        <v>143</v>
      </c>
      <c r="AC21" s="109"/>
    </row>
    <row r="22" spans="1:30" ht="112.5" customHeight="1" x14ac:dyDescent="0.2">
      <c r="A22" s="78"/>
      <c r="B22" s="103"/>
      <c r="C22" s="10" t="s">
        <v>64</v>
      </c>
      <c r="D22" s="9" t="s">
        <v>63</v>
      </c>
      <c r="E22" s="9" t="s">
        <v>62</v>
      </c>
      <c r="F22" s="9" t="s">
        <v>61</v>
      </c>
      <c r="G22" s="9"/>
      <c r="H22" s="9"/>
      <c r="I22" s="9" t="s">
        <v>60</v>
      </c>
      <c r="J22" s="9" t="s">
        <v>59</v>
      </c>
      <c r="K22" s="9" t="s">
        <v>58</v>
      </c>
      <c r="L22" s="9"/>
      <c r="M22" s="9" t="s">
        <v>57</v>
      </c>
      <c r="N22" s="9" t="s">
        <v>56</v>
      </c>
      <c r="O22" s="8" t="s">
        <v>55</v>
      </c>
      <c r="P22" s="97" t="s">
        <v>54</v>
      </c>
      <c r="Q22" s="98"/>
      <c r="R22" s="98"/>
      <c r="S22" s="98"/>
      <c r="T22" s="98"/>
      <c r="U22" s="98"/>
      <c r="V22" s="70" t="s">
        <v>53</v>
      </c>
      <c r="W22" s="21" t="s">
        <v>87</v>
      </c>
      <c r="X22" s="69" t="s">
        <v>88</v>
      </c>
      <c r="Y22" s="69" t="s">
        <v>87</v>
      </c>
      <c r="Z22" s="78"/>
      <c r="AA22" s="69" t="s">
        <v>88</v>
      </c>
      <c r="AB22" s="21" t="s">
        <v>87</v>
      </c>
      <c r="AC22" s="69" t="s">
        <v>88</v>
      </c>
    </row>
    <row r="23" spans="1:30" ht="19.5" customHeight="1" x14ac:dyDescent="0.2">
      <c r="A23" s="78"/>
      <c r="B23" s="7">
        <v>1</v>
      </c>
      <c r="C23" s="6"/>
      <c r="D23" s="8"/>
      <c r="E23" s="9"/>
      <c r="F23" s="6"/>
      <c r="G23" s="8"/>
      <c r="H23" s="8"/>
      <c r="I23" s="8"/>
      <c r="J23" s="8"/>
      <c r="K23" s="9"/>
      <c r="L23" s="9"/>
      <c r="M23" s="10"/>
      <c r="N23" s="9"/>
      <c r="O23" s="8"/>
      <c r="P23" s="99">
        <v>2</v>
      </c>
      <c r="Q23" s="100"/>
      <c r="R23" s="100"/>
      <c r="S23" s="100"/>
      <c r="T23" s="100"/>
      <c r="U23" s="100"/>
      <c r="V23" s="70">
        <v>3</v>
      </c>
      <c r="W23" s="70">
        <v>4</v>
      </c>
      <c r="X23" s="70">
        <v>5</v>
      </c>
      <c r="Y23" s="70">
        <v>6</v>
      </c>
      <c r="Z23" s="78"/>
      <c r="AA23" s="79">
        <v>7</v>
      </c>
      <c r="AB23" s="79">
        <v>8</v>
      </c>
      <c r="AC23" s="79">
        <v>9</v>
      </c>
    </row>
    <row r="24" spans="1:30" ht="76.5" customHeight="1" x14ac:dyDescent="0.3">
      <c r="A24" s="80"/>
      <c r="B24" s="5" t="s">
        <v>96</v>
      </c>
      <c r="C24" s="94"/>
      <c r="D24" s="95"/>
      <c r="E24" s="95"/>
      <c r="F24" s="95"/>
      <c r="G24" s="95"/>
      <c r="H24" s="95"/>
      <c r="I24" s="95"/>
      <c r="J24" s="95"/>
      <c r="K24" s="96"/>
      <c r="L24" s="4" t="s">
        <v>23</v>
      </c>
      <c r="M24" s="66" t="s">
        <v>22</v>
      </c>
      <c r="N24" s="66">
        <v>193</v>
      </c>
      <c r="O24" s="63">
        <v>10100</v>
      </c>
      <c r="P24" s="23">
        <v>35</v>
      </c>
      <c r="Q24" s="15" t="s">
        <v>18</v>
      </c>
      <c r="R24" s="15" t="s">
        <v>11</v>
      </c>
      <c r="S24" s="16" t="s">
        <v>77</v>
      </c>
      <c r="T24" s="67" t="s">
        <v>52</v>
      </c>
      <c r="U24" s="71">
        <v>0</v>
      </c>
      <c r="V24" s="15" t="s">
        <v>0</v>
      </c>
      <c r="W24" s="13">
        <f t="shared" ref="W24:AC24" si="0">W25+W47+W52+W37</f>
        <v>1879084.05</v>
      </c>
      <c r="X24" s="13">
        <f t="shared" si="0"/>
        <v>0</v>
      </c>
      <c r="Y24" s="13">
        <f t="shared" si="0"/>
        <v>148186.03999999998</v>
      </c>
      <c r="Z24" s="13">
        <f t="shared" si="0"/>
        <v>0</v>
      </c>
      <c r="AA24" s="13">
        <f t="shared" si="0"/>
        <v>0</v>
      </c>
      <c r="AB24" s="13">
        <f t="shared" si="0"/>
        <v>152113.52000000002</v>
      </c>
      <c r="AC24" s="13">
        <f t="shared" si="0"/>
        <v>0</v>
      </c>
    </row>
    <row r="25" spans="1:30" ht="36.75" customHeight="1" x14ac:dyDescent="0.3">
      <c r="A25" s="80"/>
      <c r="B25" s="5" t="s">
        <v>97</v>
      </c>
      <c r="C25" s="89"/>
      <c r="D25" s="89"/>
      <c r="E25" s="89"/>
      <c r="F25" s="89"/>
      <c r="G25" s="89"/>
      <c r="H25" s="89"/>
      <c r="I25" s="89"/>
      <c r="J25" s="89"/>
      <c r="K25" s="89"/>
      <c r="L25" s="4" t="s">
        <v>34</v>
      </c>
      <c r="M25" s="66" t="s">
        <v>33</v>
      </c>
      <c r="N25" s="66">
        <v>611</v>
      </c>
      <c r="O25" s="63">
        <v>10200</v>
      </c>
      <c r="P25" s="72">
        <v>35</v>
      </c>
      <c r="Q25" s="73" t="s">
        <v>16</v>
      </c>
      <c r="R25" s="73" t="s">
        <v>11</v>
      </c>
      <c r="S25" s="17" t="s">
        <v>77</v>
      </c>
      <c r="T25" s="68" t="s">
        <v>51</v>
      </c>
      <c r="U25" s="18">
        <v>0</v>
      </c>
      <c r="V25" s="15" t="s">
        <v>0</v>
      </c>
      <c r="W25" s="13">
        <f t="shared" ref="W25:AC25" si="1">W26+W33</f>
        <v>1478312.49</v>
      </c>
      <c r="X25" s="13">
        <f t="shared" si="1"/>
        <v>0</v>
      </c>
      <c r="Y25" s="13">
        <f t="shared" si="1"/>
        <v>35000</v>
      </c>
      <c r="Z25" s="13">
        <f t="shared" si="1"/>
        <v>0</v>
      </c>
      <c r="AA25" s="13">
        <f t="shared" si="1"/>
        <v>0</v>
      </c>
      <c r="AB25" s="13">
        <f t="shared" si="1"/>
        <v>35000</v>
      </c>
      <c r="AC25" s="13">
        <f t="shared" si="1"/>
        <v>0</v>
      </c>
    </row>
    <row r="26" spans="1:30" ht="39" customHeight="1" x14ac:dyDescent="0.3">
      <c r="A26" s="80"/>
      <c r="B26" s="12" t="s">
        <v>69</v>
      </c>
      <c r="C26" s="89"/>
      <c r="D26" s="89"/>
      <c r="E26" s="89"/>
      <c r="F26" s="89"/>
      <c r="G26" s="89"/>
      <c r="H26" s="89"/>
      <c r="I26" s="89"/>
      <c r="J26" s="89"/>
      <c r="K26" s="89"/>
      <c r="L26" s="4" t="s">
        <v>46</v>
      </c>
      <c r="M26" s="66" t="s">
        <v>45</v>
      </c>
      <c r="N26" s="66">
        <v>611</v>
      </c>
      <c r="O26" s="63">
        <v>10100</v>
      </c>
      <c r="P26" s="72">
        <v>35</v>
      </c>
      <c r="Q26" s="73" t="s">
        <v>16</v>
      </c>
      <c r="R26" s="73" t="s">
        <v>2</v>
      </c>
      <c r="S26" s="17" t="s">
        <v>77</v>
      </c>
      <c r="T26" s="68" t="s">
        <v>50</v>
      </c>
      <c r="U26" s="18">
        <v>0</v>
      </c>
      <c r="V26" s="15" t="s">
        <v>0</v>
      </c>
      <c r="W26" s="13">
        <f t="shared" ref="W26:AC26" si="2">W30+W27</f>
        <v>1473312.49</v>
      </c>
      <c r="X26" s="13">
        <f t="shared" si="2"/>
        <v>0</v>
      </c>
      <c r="Y26" s="13">
        <f t="shared" si="2"/>
        <v>30000</v>
      </c>
      <c r="Z26" s="13">
        <f t="shared" si="2"/>
        <v>0</v>
      </c>
      <c r="AA26" s="13">
        <f t="shared" si="2"/>
        <v>0</v>
      </c>
      <c r="AB26" s="13">
        <f t="shared" si="2"/>
        <v>30000</v>
      </c>
      <c r="AC26" s="13">
        <f t="shared" si="2"/>
        <v>0</v>
      </c>
    </row>
    <row r="27" spans="1:30" ht="18.75" x14ac:dyDescent="0.3">
      <c r="A27" s="80"/>
      <c r="B27" s="37" t="s">
        <v>12</v>
      </c>
      <c r="C27" s="33">
        <v>17</v>
      </c>
      <c r="D27" s="34" t="s">
        <v>16</v>
      </c>
      <c r="E27" s="34" t="s">
        <v>2</v>
      </c>
      <c r="F27" s="34" t="s">
        <v>78</v>
      </c>
      <c r="G27" s="35" t="s">
        <v>18</v>
      </c>
      <c r="H27" s="36"/>
      <c r="I27" s="66"/>
      <c r="J27" s="66"/>
      <c r="K27" s="66"/>
      <c r="L27" s="4"/>
      <c r="M27" s="66"/>
      <c r="N27" s="66"/>
      <c r="O27" s="63"/>
      <c r="P27" s="72">
        <v>35</v>
      </c>
      <c r="Q27" s="73" t="s">
        <v>16</v>
      </c>
      <c r="R27" s="38">
        <v>1</v>
      </c>
      <c r="S27" s="20" t="s">
        <v>78</v>
      </c>
      <c r="T27" s="68"/>
      <c r="U27" s="18">
        <v>0</v>
      </c>
      <c r="V27" s="15"/>
      <c r="W27" s="13">
        <f>W28</f>
        <v>30000</v>
      </c>
      <c r="X27" s="13">
        <f t="shared" ref="X27:AC27" si="3">X28</f>
        <v>0</v>
      </c>
      <c r="Y27" s="13">
        <f t="shared" si="3"/>
        <v>30000</v>
      </c>
      <c r="Z27" s="13">
        <f t="shared" si="3"/>
        <v>0</v>
      </c>
      <c r="AA27" s="13">
        <f t="shared" si="3"/>
        <v>0</v>
      </c>
      <c r="AB27" s="13">
        <f t="shared" si="3"/>
        <v>30000</v>
      </c>
      <c r="AC27" s="13">
        <f t="shared" si="3"/>
        <v>0</v>
      </c>
    </row>
    <row r="28" spans="1:30" ht="40.5" customHeight="1" x14ac:dyDescent="0.3">
      <c r="A28" s="80"/>
      <c r="B28" s="37" t="s">
        <v>93</v>
      </c>
      <c r="C28" s="33">
        <v>17</v>
      </c>
      <c r="D28" s="34" t="s">
        <v>16</v>
      </c>
      <c r="E28" s="34" t="s">
        <v>2</v>
      </c>
      <c r="F28" s="34" t="s">
        <v>78</v>
      </c>
      <c r="G28" s="35" t="s">
        <v>18</v>
      </c>
      <c r="H28" s="36">
        <v>200</v>
      </c>
      <c r="I28" s="66"/>
      <c r="J28" s="66"/>
      <c r="K28" s="66"/>
      <c r="L28" s="4"/>
      <c r="M28" s="66"/>
      <c r="N28" s="66"/>
      <c r="O28" s="63"/>
      <c r="P28" s="72">
        <v>35</v>
      </c>
      <c r="Q28" s="73" t="s">
        <v>16</v>
      </c>
      <c r="R28" s="38">
        <v>1</v>
      </c>
      <c r="S28" s="20" t="s">
        <v>78</v>
      </c>
      <c r="T28" s="68"/>
      <c r="U28" s="18">
        <v>0</v>
      </c>
      <c r="V28" s="15">
        <v>300</v>
      </c>
      <c r="W28" s="13">
        <f>W29</f>
        <v>30000</v>
      </c>
      <c r="X28" s="13">
        <f t="shared" ref="X28:AC28" si="4">X29</f>
        <v>0</v>
      </c>
      <c r="Y28" s="13">
        <f t="shared" si="4"/>
        <v>30000</v>
      </c>
      <c r="Z28" s="13">
        <f t="shared" si="4"/>
        <v>0</v>
      </c>
      <c r="AA28" s="13">
        <f t="shared" si="4"/>
        <v>0</v>
      </c>
      <c r="AB28" s="13">
        <f t="shared" si="4"/>
        <v>30000</v>
      </c>
      <c r="AC28" s="13">
        <f t="shared" si="4"/>
        <v>0</v>
      </c>
    </row>
    <row r="29" spans="1:30" ht="18.75" x14ac:dyDescent="0.3">
      <c r="A29" s="80"/>
      <c r="B29" s="5" t="s">
        <v>145</v>
      </c>
      <c r="C29" s="33">
        <v>17</v>
      </c>
      <c r="D29" s="34" t="s">
        <v>16</v>
      </c>
      <c r="E29" s="34" t="s">
        <v>2</v>
      </c>
      <c r="F29" s="34" t="s">
        <v>78</v>
      </c>
      <c r="G29" s="35" t="s">
        <v>18</v>
      </c>
      <c r="H29" s="36">
        <v>240</v>
      </c>
      <c r="I29" s="66"/>
      <c r="J29" s="66"/>
      <c r="K29" s="66"/>
      <c r="L29" s="4"/>
      <c r="M29" s="66"/>
      <c r="N29" s="66"/>
      <c r="O29" s="63"/>
      <c r="P29" s="23">
        <v>35</v>
      </c>
      <c r="Q29" s="15" t="s">
        <v>16</v>
      </c>
      <c r="R29" s="62">
        <v>1</v>
      </c>
      <c r="S29" s="19" t="s">
        <v>78</v>
      </c>
      <c r="T29" s="67"/>
      <c r="U29" s="71">
        <v>0</v>
      </c>
      <c r="V29" s="15">
        <v>350</v>
      </c>
      <c r="W29" s="13">
        <v>30000</v>
      </c>
      <c r="X29" s="13">
        <v>0</v>
      </c>
      <c r="Y29" s="13">
        <v>30000</v>
      </c>
      <c r="Z29" s="13"/>
      <c r="AA29" s="13">
        <v>0</v>
      </c>
      <c r="AB29" s="13">
        <v>30000</v>
      </c>
      <c r="AC29" s="13">
        <v>0</v>
      </c>
    </row>
    <row r="30" spans="1:30" ht="150" x14ac:dyDescent="0.3">
      <c r="A30" s="80"/>
      <c r="B30" s="12" t="s">
        <v>73</v>
      </c>
      <c r="C30" s="66"/>
      <c r="D30" s="66"/>
      <c r="E30" s="66"/>
      <c r="F30" s="66"/>
      <c r="G30" s="66"/>
      <c r="H30" s="66"/>
      <c r="I30" s="66"/>
      <c r="J30" s="66"/>
      <c r="K30" s="66"/>
      <c r="L30" s="4"/>
      <c r="M30" s="66"/>
      <c r="N30" s="66"/>
      <c r="O30" s="63"/>
      <c r="P30" s="23">
        <v>35</v>
      </c>
      <c r="Q30" s="15" t="s">
        <v>16</v>
      </c>
      <c r="R30" s="16" t="s">
        <v>2</v>
      </c>
      <c r="S30" s="16" t="s">
        <v>82</v>
      </c>
      <c r="T30" s="67" t="s">
        <v>49</v>
      </c>
      <c r="U30" s="71">
        <v>0</v>
      </c>
      <c r="V30" s="15" t="s">
        <v>0</v>
      </c>
      <c r="W30" s="13">
        <f>W31</f>
        <v>1443312.49</v>
      </c>
      <c r="X30" s="13">
        <f t="shared" ref="X30:X31" si="5">X31</f>
        <v>0</v>
      </c>
      <c r="Y30" s="13">
        <f t="shared" ref="Y30:AC31" si="6">Y31</f>
        <v>0</v>
      </c>
      <c r="Z30" s="13">
        <f t="shared" si="6"/>
        <v>0</v>
      </c>
      <c r="AA30" s="13">
        <f t="shared" si="6"/>
        <v>0</v>
      </c>
      <c r="AB30" s="13">
        <f t="shared" si="6"/>
        <v>0</v>
      </c>
      <c r="AC30" s="13">
        <f t="shared" si="6"/>
        <v>0</v>
      </c>
    </row>
    <row r="31" spans="1:30" ht="18.75" x14ac:dyDescent="0.3">
      <c r="A31" s="80"/>
      <c r="B31" s="12" t="s">
        <v>74</v>
      </c>
      <c r="C31" s="66"/>
      <c r="D31" s="66"/>
      <c r="E31" s="66"/>
      <c r="F31" s="66"/>
      <c r="G31" s="66"/>
      <c r="H31" s="66"/>
      <c r="I31" s="66"/>
      <c r="J31" s="66"/>
      <c r="K31" s="66"/>
      <c r="L31" s="4"/>
      <c r="M31" s="66"/>
      <c r="N31" s="66"/>
      <c r="O31" s="63"/>
      <c r="P31" s="72">
        <v>35</v>
      </c>
      <c r="Q31" s="73">
        <v>1</v>
      </c>
      <c r="R31" s="17" t="s">
        <v>2</v>
      </c>
      <c r="S31" s="17" t="s">
        <v>82</v>
      </c>
      <c r="T31" s="68"/>
      <c r="U31" s="18">
        <v>0</v>
      </c>
      <c r="V31" s="15">
        <v>500</v>
      </c>
      <c r="W31" s="13">
        <f>W32</f>
        <v>1443312.49</v>
      </c>
      <c r="X31" s="13">
        <f t="shared" si="5"/>
        <v>0</v>
      </c>
      <c r="Y31" s="13">
        <f t="shared" si="6"/>
        <v>0</v>
      </c>
      <c r="Z31" s="13">
        <f t="shared" si="6"/>
        <v>0</v>
      </c>
      <c r="AA31" s="13">
        <f t="shared" si="6"/>
        <v>0</v>
      </c>
      <c r="AB31" s="13">
        <f t="shared" si="6"/>
        <v>0</v>
      </c>
      <c r="AC31" s="13">
        <f t="shared" si="6"/>
        <v>0</v>
      </c>
    </row>
    <row r="32" spans="1:30" ht="18" customHeight="1" x14ac:dyDescent="0.3">
      <c r="A32" s="80"/>
      <c r="B32" s="12" t="s">
        <v>19</v>
      </c>
      <c r="C32" s="66"/>
      <c r="D32" s="66"/>
      <c r="E32" s="66"/>
      <c r="F32" s="66"/>
      <c r="G32" s="66"/>
      <c r="H32" s="66"/>
      <c r="I32" s="66"/>
      <c r="J32" s="66"/>
      <c r="K32" s="66"/>
      <c r="L32" s="4"/>
      <c r="M32" s="66"/>
      <c r="N32" s="66"/>
      <c r="O32" s="63"/>
      <c r="P32" s="72">
        <v>35</v>
      </c>
      <c r="Q32" s="73" t="s">
        <v>16</v>
      </c>
      <c r="R32" s="17" t="s">
        <v>2</v>
      </c>
      <c r="S32" s="17" t="s">
        <v>82</v>
      </c>
      <c r="T32" s="68" t="s">
        <v>49</v>
      </c>
      <c r="U32" s="18">
        <v>0</v>
      </c>
      <c r="V32" s="15">
        <v>540</v>
      </c>
      <c r="W32" s="13">
        <v>1443312.49</v>
      </c>
      <c r="X32" s="13">
        <v>0</v>
      </c>
      <c r="Y32" s="3">
        <v>0</v>
      </c>
      <c r="Z32" s="81"/>
      <c r="AA32" s="82">
        <v>0</v>
      </c>
      <c r="AB32" s="82">
        <v>0</v>
      </c>
      <c r="AC32" s="82">
        <v>0</v>
      </c>
    </row>
    <row r="33" spans="1:29" ht="63" customHeight="1" x14ac:dyDescent="0.3">
      <c r="A33" s="80"/>
      <c r="B33" s="40" t="s">
        <v>128</v>
      </c>
      <c r="C33" s="63"/>
      <c r="D33" s="64"/>
      <c r="E33" s="64"/>
      <c r="F33" s="64"/>
      <c r="G33" s="64"/>
      <c r="H33" s="64"/>
      <c r="I33" s="64"/>
      <c r="J33" s="64"/>
      <c r="K33" s="65"/>
      <c r="L33" s="4"/>
      <c r="M33" s="66"/>
      <c r="N33" s="66"/>
      <c r="O33" s="63"/>
      <c r="P33" s="72">
        <v>35</v>
      </c>
      <c r="Q33" s="73">
        <v>1</v>
      </c>
      <c r="R33" s="20" t="s">
        <v>13</v>
      </c>
      <c r="S33" s="20" t="s">
        <v>77</v>
      </c>
      <c r="T33" s="68"/>
      <c r="U33" s="18">
        <v>0</v>
      </c>
      <c r="V33" s="15"/>
      <c r="W33" s="13">
        <f>W34</f>
        <v>5000</v>
      </c>
      <c r="X33" s="13">
        <f t="shared" ref="X33:AC33" si="7">X34</f>
        <v>0</v>
      </c>
      <c r="Y33" s="13">
        <f t="shared" si="7"/>
        <v>5000</v>
      </c>
      <c r="Z33" s="13">
        <f t="shared" si="7"/>
        <v>0</v>
      </c>
      <c r="AA33" s="13">
        <f t="shared" si="7"/>
        <v>0</v>
      </c>
      <c r="AB33" s="13">
        <f t="shared" si="7"/>
        <v>5000</v>
      </c>
      <c r="AC33" s="13">
        <f t="shared" si="7"/>
        <v>0</v>
      </c>
    </row>
    <row r="34" spans="1:29" ht="27.75" customHeight="1" x14ac:dyDescent="0.3">
      <c r="A34" s="80"/>
      <c r="B34" s="12" t="s">
        <v>12</v>
      </c>
      <c r="C34" s="63"/>
      <c r="D34" s="64"/>
      <c r="E34" s="64"/>
      <c r="F34" s="64"/>
      <c r="G34" s="64"/>
      <c r="H34" s="64"/>
      <c r="I34" s="64"/>
      <c r="J34" s="64"/>
      <c r="K34" s="65"/>
      <c r="L34" s="4"/>
      <c r="M34" s="66"/>
      <c r="N34" s="66"/>
      <c r="O34" s="63"/>
      <c r="P34" s="72">
        <v>35</v>
      </c>
      <c r="Q34" s="73">
        <v>1</v>
      </c>
      <c r="R34" s="20" t="s">
        <v>13</v>
      </c>
      <c r="S34" s="20" t="s">
        <v>78</v>
      </c>
      <c r="T34" s="68"/>
      <c r="U34" s="18">
        <v>0</v>
      </c>
      <c r="V34" s="15"/>
      <c r="W34" s="13">
        <f>W35</f>
        <v>5000</v>
      </c>
      <c r="X34" s="13">
        <f t="shared" ref="X34:AC34" si="8">X35</f>
        <v>0</v>
      </c>
      <c r="Y34" s="13">
        <f t="shared" si="8"/>
        <v>5000</v>
      </c>
      <c r="Z34" s="13">
        <f t="shared" si="8"/>
        <v>0</v>
      </c>
      <c r="AA34" s="13">
        <f t="shared" si="8"/>
        <v>0</v>
      </c>
      <c r="AB34" s="13">
        <f t="shared" si="8"/>
        <v>5000</v>
      </c>
      <c r="AC34" s="13">
        <f t="shared" si="8"/>
        <v>0</v>
      </c>
    </row>
    <row r="35" spans="1:29" ht="45" customHeight="1" x14ac:dyDescent="0.3">
      <c r="A35" s="80"/>
      <c r="B35" s="12" t="s">
        <v>110</v>
      </c>
      <c r="C35" s="63"/>
      <c r="D35" s="64"/>
      <c r="E35" s="64"/>
      <c r="F35" s="64"/>
      <c r="G35" s="64"/>
      <c r="H35" s="64"/>
      <c r="I35" s="64"/>
      <c r="J35" s="64"/>
      <c r="K35" s="65"/>
      <c r="L35" s="4"/>
      <c r="M35" s="66"/>
      <c r="N35" s="66"/>
      <c r="O35" s="63"/>
      <c r="P35" s="72">
        <v>35</v>
      </c>
      <c r="Q35" s="73">
        <v>1</v>
      </c>
      <c r="R35" s="20" t="s">
        <v>13</v>
      </c>
      <c r="S35" s="20" t="s">
        <v>78</v>
      </c>
      <c r="T35" s="68"/>
      <c r="U35" s="18">
        <v>0</v>
      </c>
      <c r="V35" s="15">
        <v>200</v>
      </c>
      <c r="W35" s="13">
        <f>W36</f>
        <v>5000</v>
      </c>
      <c r="X35" s="13">
        <f t="shared" ref="X35:AC35" si="9">X36</f>
        <v>0</v>
      </c>
      <c r="Y35" s="13">
        <f t="shared" si="9"/>
        <v>5000</v>
      </c>
      <c r="Z35" s="13">
        <f t="shared" si="9"/>
        <v>0</v>
      </c>
      <c r="AA35" s="13">
        <f t="shared" si="9"/>
        <v>0</v>
      </c>
      <c r="AB35" s="13">
        <f t="shared" si="9"/>
        <v>5000</v>
      </c>
      <c r="AC35" s="13">
        <f t="shared" si="9"/>
        <v>0</v>
      </c>
    </row>
    <row r="36" spans="1:29" ht="63.75" customHeight="1" x14ac:dyDescent="0.3">
      <c r="A36" s="80"/>
      <c r="B36" s="12" t="s">
        <v>9</v>
      </c>
      <c r="C36" s="63"/>
      <c r="D36" s="64"/>
      <c r="E36" s="64"/>
      <c r="F36" s="64"/>
      <c r="G36" s="64"/>
      <c r="H36" s="64"/>
      <c r="I36" s="64"/>
      <c r="J36" s="64"/>
      <c r="K36" s="65"/>
      <c r="L36" s="4"/>
      <c r="M36" s="66"/>
      <c r="N36" s="66"/>
      <c r="O36" s="63"/>
      <c r="P36" s="72">
        <v>35</v>
      </c>
      <c r="Q36" s="73">
        <v>1</v>
      </c>
      <c r="R36" s="20" t="s">
        <v>13</v>
      </c>
      <c r="S36" s="20" t="s">
        <v>78</v>
      </c>
      <c r="T36" s="68"/>
      <c r="U36" s="18">
        <v>0</v>
      </c>
      <c r="V36" s="15">
        <v>240</v>
      </c>
      <c r="W36" s="13">
        <v>5000</v>
      </c>
      <c r="X36" s="13">
        <v>0</v>
      </c>
      <c r="Y36" s="3">
        <v>5000</v>
      </c>
      <c r="Z36" s="81"/>
      <c r="AA36" s="82">
        <v>0</v>
      </c>
      <c r="AB36" s="82">
        <v>5000</v>
      </c>
      <c r="AC36" s="82">
        <v>0</v>
      </c>
    </row>
    <row r="37" spans="1:29" ht="53.25" customHeight="1" x14ac:dyDescent="0.3">
      <c r="A37" s="80"/>
      <c r="B37" s="83" t="s">
        <v>112</v>
      </c>
      <c r="C37" s="63"/>
      <c r="D37" s="64"/>
      <c r="E37" s="64"/>
      <c r="F37" s="64"/>
      <c r="G37" s="64"/>
      <c r="H37" s="64"/>
      <c r="I37" s="64"/>
      <c r="J37" s="64"/>
      <c r="K37" s="65"/>
      <c r="L37" s="4"/>
      <c r="M37" s="66"/>
      <c r="N37" s="66"/>
      <c r="O37" s="63"/>
      <c r="P37" s="72">
        <v>35</v>
      </c>
      <c r="Q37" s="73">
        <v>2</v>
      </c>
      <c r="R37" s="17" t="s">
        <v>11</v>
      </c>
      <c r="S37" s="17" t="s">
        <v>77</v>
      </c>
      <c r="T37" s="68"/>
      <c r="U37" s="18">
        <v>0</v>
      </c>
      <c r="V37" s="15"/>
      <c r="W37" s="13">
        <f>W38</f>
        <v>267416.95999999996</v>
      </c>
      <c r="X37" s="13">
        <f t="shared" ref="X37:AC37" si="10">X38</f>
        <v>0</v>
      </c>
      <c r="Y37" s="13">
        <f t="shared" si="10"/>
        <v>15000</v>
      </c>
      <c r="Z37" s="13">
        <f t="shared" si="10"/>
        <v>0</v>
      </c>
      <c r="AA37" s="13">
        <f t="shared" si="10"/>
        <v>0</v>
      </c>
      <c r="AB37" s="13">
        <f t="shared" si="10"/>
        <v>15000</v>
      </c>
      <c r="AC37" s="13">
        <f t="shared" si="10"/>
        <v>0</v>
      </c>
    </row>
    <row r="38" spans="1:29" ht="37.5" x14ac:dyDescent="0.3">
      <c r="A38" s="80"/>
      <c r="B38" s="22" t="s">
        <v>111</v>
      </c>
      <c r="C38" s="63"/>
      <c r="D38" s="64"/>
      <c r="E38" s="64"/>
      <c r="F38" s="64"/>
      <c r="G38" s="64"/>
      <c r="H38" s="64"/>
      <c r="I38" s="64"/>
      <c r="J38" s="64"/>
      <c r="K38" s="65"/>
      <c r="L38" s="4"/>
      <c r="M38" s="66"/>
      <c r="N38" s="66"/>
      <c r="O38" s="63"/>
      <c r="P38" s="72">
        <v>35</v>
      </c>
      <c r="Q38" s="73">
        <v>2</v>
      </c>
      <c r="R38" s="17" t="s">
        <v>2</v>
      </c>
      <c r="S38" s="17" t="s">
        <v>77</v>
      </c>
      <c r="T38" s="68"/>
      <c r="U38" s="18">
        <v>0</v>
      </c>
      <c r="V38" s="15"/>
      <c r="W38" s="13">
        <f>W41+W44+W40</f>
        <v>267416.95999999996</v>
      </c>
      <c r="X38" s="13">
        <f t="shared" ref="X38:AC38" si="11">X41+X44+X40</f>
        <v>0</v>
      </c>
      <c r="Y38" s="13">
        <f t="shared" si="11"/>
        <v>15000</v>
      </c>
      <c r="Z38" s="13">
        <f t="shared" si="11"/>
        <v>0</v>
      </c>
      <c r="AA38" s="13">
        <f t="shared" si="11"/>
        <v>0</v>
      </c>
      <c r="AB38" s="13">
        <f t="shared" si="11"/>
        <v>15000</v>
      </c>
      <c r="AC38" s="13">
        <f t="shared" si="11"/>
        <v>0</v>
      </c>
    </row>
    <row r="39" spans="1:29" ht="18.75" x14ac:dyDescent="0.3">
      <c r="A39" s="80"/>
      <c r="B39" s="12" t="s">
        <v>12</v>
      </c>
      <c r="C39" s="63"/>
      <c r="D39" s="64"/>
      <c r="E39" s="64"/>
      <c r="F39" s="64"/>
      <c r="G39" s="64"/>
      <c r="H39" s="64"/>
      <c r="I39" s="64"/>
      <c r="J39" s="64"/>
      <c r="K39" s="65"/>
      <c r="L39" s="4"/>
      <c r="M39" s="66"/>
      <c r="N39" s="66"/>
      <c r="O39" s="63"/>
      <c r="P39" s="72">
        <v>35</v>
      </c>
      <c r="Q39" s="73">
        <v>2</v>
      </c>
      <c r="R39" s="17" t="s">
        <v>2</v>
      </c>
      <c r="S39" s="17" t="s">
        <v>78</v>
      </c>
      <c r="T39" s="68"/>
      <c r="U39" s="18">
        <v>0</v>
      </c>
      <c r="V39" s="15">
        <v>200</v>
      </c>
      <c r="W39" s="13">
        <f>W40</f>
        <v>40000</v>
      </c>
      <c r="X39" s="13">
        <f t="shared" ref="X39:AC39" si="12">X40</f>
        <v>0</v>
      </c>
      <c r="Y39" s="13">
        <f t="shared" si="12"/>
        <v>0</v>
      </c>
      <c r="Z39" s="13">
        <f t="shared" si="12"/>
        <v>0</v>
      </c>
      <c r="AA39" s="13">
        <f t="shared" si="12"/>
        <v>0</v>
      </c>
      <c r="AB39" s="13">
        <f t="shared" si="12"/>
        <v>0</v>
      </c>
      <c r="AC39" s="13">
        <f t="shared" si="12"/>
        <v>0</v>
      </c>
    </row>
    <row r="40" spans="1:29" ht="18.75" x14ac:dyDescent="0.3">
      <c r="A40" s="80"/>
      <c r="B40" s="22" t="s">
        <v>162</v>
      </c>
      <c r="C40" s="63"/>
      <c r="D40" s="64"/>
      <c r="E40" s="64"/>
      <c r="F40" s="64"/>
      <c r="G40" s="64"/>
      <c r="H40" s="64"/>
      <c r="I40" s="64"/>
      <c r="J40" s="64"/>
      <c r="K40" s="65"/>
      <c r="L40" s="4"/>
      <c r="M40" s="66"/>
      <c r="N40" s="66"/>
      <c r="O40" s="63"/>
      <c r="P40" s="72">
        <v>35</v>
      </c>
      <c r="Q40" s="73">
        <v>2</v>
      </c>
      <c r="R40" s="20" t="s">
        <v>2</v>
      </c>
      <c r="S40" s="20" t="s">
        <v>78</v>
      </c>
      <c r="T40" s="68"/>
      <c r="U40" s="18">
        <v>0</v>
      </c>
      <c r="V40" s="15">
        <v>240</v>
      </c>
      <c r="W40" s="13">
        <v>40000</v>
      </c>
      <c r="X40" s="13">
        <v>0</v>
      </c>
      <c r="Y40" s="13">
        <v>0</v>
      </c>
      <c r="Z40" s="13"/>
      <c r="AA40" s="13">
        <v>0</v>
      </c>
      <c r="AB40" s="13">
        <v>0</v>
      </c>
      <c r="AC40" s="13">
        <v>0</v>
      </c>
    </row>
    <row r="41" spans="1:29" ht="18.75" x14ac:dyDescent="0.3">
      <c r="A41" s="80"/>
      <c r="B41" s="12" t="s">
        <v>12</v>
      </c>
      <c r="C41" s="63"/>
      <c r="D41" s="64"/>
      <c r="E41" s="64"/>
      <c r="F41" s="64"/>
      <c r="G41" s="64"/>
      <c r="H41" s="64"/>
      <c r="I41" s="64"/>
      <c r="J41" s="64"/>
      <c r="K41" s="65"/>
      <c r="L41" s="4"/>
      <c r="M41" s="66"/>
      <c r="N41" s="66"/>
      <c r="O41" s="63"/>
      <c r="P41" s="72">
        <v>35</v>
      </c>
      <c r="Q41" s="73">
        <v>2</v>
      </c>
      <c r="R41" s="17" t="s">
        <v>2</v>
      </c>
      <c r="S41" s="17" t="s">
        <v>78</v>
      </c>
      <c r="T41" s="68"/>
      <c r="U41" s="18">
        <v>0</v>
      </c>
      <c r="V41" s="15"/>
      <c r="W41" s="13">
        <f>W42</f>
        <v>21300</v>
      </c>
      <c r="X41" s="13">
        <f t="shared" ref="X41:AC41" si="13">X42</f>
        <v>0</v>
      </c>
      <c r="Y41" s="13">
        <f t="shared" si="13"/>
        <v>15000</v>
      </c>
      <c r="Z41" s="13">
        <f t="shared" si="13"/>
        <v>0</v>
      </c>
      <c r="AA41" s="13">
        <f t="shared" si="13"/>
        <v>0</v>
      </c>
      <c r="AB41" s="13">
        <f t="shared" si="13"/>
        <v>15000</v>
      </c>
      <c r="AC41" s="13">
        <f t="shared" si="13"/>
        <v>0</v>
      </c>
    </row>
    <row r="42" spans="1:29" ht="42" customHeight="1" x14ac:dyDescent="0.3">
      <c r="A42" s="80"/>
      <c r="B42" s="12" t="s">
        <v>93</v>
      </c>
      <c r="C42" s="63"/>
      <c r="D42" s="64"/>
      <c r="E42" s="64"/>
      <c r="F42" s="64"/>
      <c r="G42" s="64"/>
      <c r="H42" s="64"/>
      <c r="I42" s="64"/>
      <c r="J42" s="64"/>
      <c r="K42" s="65"/>
      <c r="L42" s="4"/>
      <c r="M42" s="66"/>
      <c r="N42" s="66"/>
      <c r="O42" s="63"/>
      <c r="P42" s="72">
        <v>35</v>
      </c>
      <c r="Q42" s="73">
        <v>2</v>
      </c>
      <c r="R42" s="17" t="s">
        <v>2</v>
      </c>
      <c r="S42" s="17" t="s">
        <v>78</v>
      </c>
      <c r="T42" s="68"/>
      <c r="U42" s="18">
        <v>0</v>
      </c>
      <c r="V42" s="15">
        <v>300</v>
      </c>
      <c r="W42" s="13">
        <f>W43</f>
        <v>21300</v>
      </c>
      <c r="X42" s="13">
        <f t="shared" ref="X42:AC42" si="14">X43</f>
        <v>0</v>
      </c>
      <c r="Y42" s="13">
        <f t="shared" si="14"/>
        <v>15000</v>
      </c>
      <c r="Z42" s="13">
        <f t="shared" si="14"/>
        <v>0</v>
      </c>
      <c r="AA42" s="13">
        <f t="shared" si="14"/>
        <v>0</v>
      </c>
      <c r="AB42" s="13">
        <f t="shared" si="14"/>
        <v>15000</v>
      </c>
      <c r="AC42" s="13">
        <f t="shared" si="14"/>
        <v>0</v>
      </c>
    </row>
    <row r="43" spans="1:29" s="85" customFormat="1" ht="18.75" x14ac:dyDescent="0.3">
      <c r="A43" s="80"/>
      <c r="B43" s="5" t="s">
        <v>145</v>
      </c>
      <c r="C43" s="63"/>
      <c r="D43" s="64"/>
      <c r="E43" s="64"/>
      <c r="F43" s="64"/>
      <c r="G43" s="64"/>
      <c r="H43" s="64"/>
      <c r="I43" s="64"/>
      <c r="J43" s="64"/>
      <c r="K43" s="65"/>
      <c r="L43" s="65"/>
      <c r="M43" s="66"/>
      <c r="N43" s="66"/>
      <c r="O43" s="63"/>
      <c r="P43" s="72">
        <v>35</v>
      </c>
      <c r="Q43" s="73">
        <v>2</v>
      </c>
      <c r="R43" s="20" t="s">
        <v>2</v>
      </c>
      <c r="S43" s="20" t="s">
        <v>78</v>
      </c>
      <c r="T43" s="68"/>
      <c r="U43" s="18">
        <v>0</v>
      </c>
      <c r="V43" s="15">
        <v>350</v>
      </c>
      <c r="W43" s="13">
        <f>15000+6300</f>
        <v>21300</v>
      </c>
      <c r="X43" s="13">
        <v>0</v>
      </c>
      <c r="Y43" s="3">
        <v>15000</v>
      </c>
      <c r="Z43" s="81"/>
      <c r="AA43" s="84">
        <v>0</v>
      </c>
      <c r="AB43" s="84">
        <v>15000</v>
      </c>
      <c r="AC43" s="84">
        <v>0</v>
      </c>
    </row>
    <row r="44" spans="1:29" ht="126" customHeight="1" x14ac:dyDescent="0.3">
      <c r="A44" s="80"/>
      <c r="B44" s="39" t="s">
        <v>120</v>
      </c>
      <c r="C44" s="33" t="s">
        <v>121</v>
      </c>
      <c r="D44" s="34" t="s">
        <v>14</v>
      </c>
      <c r="E44" s="34" t="s">
        <v>2</v>
      </c>
      <c r="F44" s="34" t="s">
        <v>122</v>
      </c>
      <c r="G44" s="35" t="s">
        <v>18</v>
      </c>
      <c r="H44" s="36"/>
      <c r="I44" s="64"/>
      <c r="J44" s="64"/>
      <c r="K44" s="65"/>
      <c r="L44" s="4"/>
      <c r="M44" s="66"/>
      <c r="N44" s="66"/>
      <c r="O44" s="63"/>
      <c r="P44" s="72">
        <v>35</v>
      </c>
      <c r="Q44" s="73">
        <v>2</v>
      </c>
      <c r="R44" s="17" t="s">
        <v>2</v>
      </c>
      <c r="S44" s="20" t="s">
        <v>122</v>
      </c>
      <c r="T44" s="68"/>
      <c r="U44" s="18">
        <v>0</v>
      </c>
      <c r="V44" s="15"/>
      <c r="W44" s="13">
        <f>W45</f>
        <v>206116.96</v>
      </c>
      <c r="X44" s="13">
        <f t="shared" ref="X44:AC44" si="15">X45</f>
        <v>0</v>
      </c>
      <c r="Y44" s="13">
        <f t="shared" si="15"/>
        <v>0</v>
      </c>
      <c r="Z44" s="13">
        <f t="shared" si="15"/>
        <v>0</v>
      </c>
      <c r="AA44" s="13">
        <f t="shared" si="15"/>
        <v>0</v>
      </c>
      <c r="AB44" s="13">
        <f t="shared" si="15"/>
        <v>0</v>
      </c>
      <c r="AC44" s="13">
        <f t="shared" si="15"/>
        <v>0</v>
      </c>
    </row>
    <row r="45" spans="1:29" ht="18.75" x14ac:dyDescent="0.3">
      <c r="A45" s="80"/>
      <c r="B45" s="83" t="s">
        <v>74</v>
      </c>
      <c r="C45" s="33" t="s">
        <v>121</v>
      </c>
      <c r="D45" s="34" t="s">
        <v>14</v>
      </c>
      <c r="E45" s="34" t="s">
        <v>2</v>
      </c>
      <c r="F45" s="34" t="s">
        <v>122</v>
      </c>
      <c r="G45" s="35" t="s">
        <v>18</v>
      </c>
      <c r="H45" s="36">
        <v>500</v>
      </c>
      <c r="I45" s="64"/>
      <c r="J45" s="64"/>
      <c r="K45" s="65"/>
      <c r="L45" s="4"/>
      <c r="M45" s="66"/>
      <c r="N45" s="66"/>
      <c r="O45" s="63"/>
      <c r="P45" s="23">
        <v>35</v>
      </c>
      <c r="Q45" s="15">
        <v>2</v>
      </c>
      <c r="R45" s="16" t="s">
        <v>2</v>
      </c>
      <c r="S45" s="19" t="s">
        <v>122</v>
      </c>
      <c r="T45" s="67"/>
      <c r="U45" s="71">
        <v>0</v>
      </c>
      <c r="V45" s="15">
        <v>500</v>
      </c>
      <c r="W45" s="13">
        <f>W46</f>
        <v>206116.96</v>
      </c>
      <c r="X45" s="13">
        <f t="shared" ref="X45:AC45" si="16">X46</f>
        <v>0</v>
      </c>
      <c r="Y45" s="13">
        <f t="shared" si="16"/>
        <v>0</v>
      </c>
      <c r="Z45" s="13">
        <f t="shared" si="16"/>
        <v>0</v>
      </c>
      <c r="AA45" s="13">
        <f t="shared" si="16"/>
        <v>0</v>
      </c>
      <c r="AB45" s="13">
        <f t="shared" si="16"/>
        <v>0</v>
      </c>
      <c r="AC45" s="13">
        <f t="shared" si="16"/>
        <v>0</v>
      </c>
    </row>
    <row r="46" spans="1:29" ht="18.75" x14ac:dyDescent="0.3">
      <c r="A46" s="80"/>
      <c r="B46" s="40" t="s">
        <v>19</v>
      </c>
      <c r="C46" s="33" t="s">
        <v>121</v>
      </c>
      <c r="D46" s="34" t="s">
        <v>14</v>
      </c>
      <c r="E46" s="34" t="s">
        <v>2</v>
      </c>
      <c r="F46" s="34" t="s">
        <v>122</v>
      </c>
      <c r="G46" s="35" t="s">
        <v>18</v>
      </c>
      <c r="H46" s="36">
        <v>540</v>
      </c>
      <c r="I46" s="64"/>
      <c r="J46" s="64"/>
      <c r="K46" s="65"/>
      <c r="L46" s="4"/>
      <c r="M46" s="66"/>
      <c r="N46" s="66"/>
      <c r="O46" s="63"/>
      <c r="P46" s="23">
        <v>35</v>
      </c>
      <c r="Q46" s="15">
        <v>2</v>
      </c>
      <c r="R46" s="16" t="s">
        <v>2</v>
      </c>
      <c r="S46" s="19" t="s">
        <v>122</v>
      </c>
      <c r="T46" s="67"/>
      <c r="U46" s="71">
        <v>0</v>
      </c>
      <c r="V46" s="15">
        <v>540</v>
      </c>
      <c r="W46" s="13">
        <v>206116.96</v>
      </c>
      <c r="X46" s="13">
        <v>0</v>
      </c>
      <c r="Y46" s="3">
        <v>0</v>
      </c>
      <c r="Z46" s="86"/>
      <c r="AA46" s="82">
        <v>0</v>
      </c>
      <c r="AB46" s="82">
        <v>0</v>
      </c>
      <c r="AC46" s="82">
        <v>0</v>
      </c>
    </row>
    <row r="47" spans="1:29" ht="56.25" x14ac:dyDescent="0.3">
      <c r="A47" s="80"/>
      <c r="B47" s="5" t="s">
        <v>98</v>
      </c>
      <c r="C47" s="94"/>
      <c r="D47" s="95"/>
      <c r="E47" s="95"/>
      <c r="F47" s="95"/>
      <c r="G47" s="95"/>
      <c r="H47" s="95"/>
      <c r="I47" s="95"/>
      <c r="J47" s="95"/>
      <c r="K47" s="96"/>
      <c r="L47" s="4" t="s">
        <v>46</v>
      </c>
      <c r="M47" s="66" t="s">
        <v>48</v>
      </c>
      <c r="N47" s="66">
        <v>414</v>
      </c>
      <c r="O47" s="63">
        <v>10100</v>
      </c>
      <c r="P47" s="72">
        <v>35</v>
      </c>
      <c r="Q47" s="73">
        <v>3</v>
      </c>
      <c r="R47" s="17" t="s">
        <v>11</v>
      </c>
      <c r="S47" s="17" t="s">
        <v>77</v>
      </c>
      <c r="T47" s="68" t="s">
        <v>47</v>
      </c>
      <c r="U47" s="18">
        <v>0</v>
      </c>
      <c r="V47" s="15"/>
      <c r="W47" s="13">
        <f>W48</f>
        <v>40813.599999999999</v>
      </c>
      <c r="X47" s="13">
        <f t="shared" ref="X47:AC48" si="17">X48</f>
        <v>0</v>
      </c>
      <c r="Y47" s="13">
        <f t="shared" si="17"/>
        <v>0</v>
      </c>
      <c r="Z47" s="13">
        <f t="shared" si="17"/>
        <v>0</v>
      </c>
      <c r="AA47" s="13">
        <f t="shared" si="17"/>
        <v>0</v>
      </c>
      <c r="AB47" s="13">
        <f t="shared" si="17"/>
        <v>0</v>
      </c>
      <c r="AC47" s="13">
        <f t="shared" si="17"/>
        <v>0</v>
      </c>
    </row>
    <row r="48" spans="1:29" ht="38.25" customHeight="1" x14ac:dyDescent="0.3">
      <c r="A48" s="80"/>
      <c r="B48" s="5" t="s">
        <v>70</v>
      </c>
      <c r="C48" s="66"/>
      <c r="D48" s="66"/>
      <c r="E48" s="66"/>
      <c r="F48" s="66"/>
      <c r="G48" s="66"/>
      <c r="H48" s="66"/>
      <c r="I48" s="66"/>
      <c r="J48" s="66"/>
      <c r="K48" s="66"/>
      <c r="L48" s="4"/>
      <c r="M48" s="66"/>
      <c r="N48" s="66"/>
      <c r="O48" s="63"/>
      <c r="P48" s="72">
        <v>35</v>
      </c>
      <c r="Q48" s="73">
        <v>3</v>
      </c>
      <c r="R48" s="17" t="s">
        <v>2</v>
      </c>
      <c r="S48" s="17" t="s">
        <v>77</v>
      </c>
      <c r="T48" s="68"/>
      <c r="U48" s="18">
        <v>0</v>
      </c>
      <c r="V48" s="15"/>
      <c r="W48" s="13">
        <f>W49</f>
        <v>40813.599999999999</v>
      </c>
      <c r="X48" s="13">
        <f t="shared" si="17"/>
        <v>0</v>
      </c>
      <c r="Y48" s="13">
        <f t="shared" si="17"/>
        <v>0</v>
      </c>
      <c r="Z48" s="13">
        <f t="shared" si="17"/>
        <v>0</v>
      </c>
      <c r="AA48" s="13">
        <f t="shared" si="17"/>
        <v>0</v>
      </c>
      <c r="AB48" s="13">
        <f t="shared" si="17"/>
        <v>0</v>
      </c>
      <c r="AC48" s="13">
        <f t="shared" si="17"/>
        <v>0</v>
      </c>
    </row>
    <row r="49" spans="1:29" ht="18.75" x14ac:dyDescent="0.3">
      <c r="A49" s="80"/>
      <c r="B49" s="12" t="s">
        <v>12</v>
      </c>
      <c r="C49" s="66"/>
      <c r="D49" s="66"/>
      <c r="E49" s="66"/>
      <c r="F49" s="66"/>
      <c r="G49" s="66"/>
      <c r="H49" s="66"/>
      <c r="I49" s="66"/>
      <c r="J49" s="66"/>
      <c r="K49" s="66"/>
      <c r="L49" s="4"/>
      <c r="M49" s="66"/>
      <c r="N49" s="66"/>
      <c r="O49" s="63"/>
      <c r="P49" s="72">
        <v>35</v>
      </c>
      <c r="Q49" s="73">
        <v>3</v>
      </c>
      <c r="R49" s="17" t="s">
        <v>2</v>
      </c>
      <c r="S49" s="17" t="s">
        <v>78</v>
      </c>
      <c r="T49" s="68"/>
      <c r="U49" s="18">
        <v>0</v>
      </c>
      <c r="V49" s="15"/>
      <c r="W49" s="13">
        <f t="shared" ref="W49:AC50" si="18">W50</f>
        <v>40813.599999999999</v>
      </c>
      <c r="X49" s="13">
        <f t="shared" si="18"/>
        <v>0</v>
      </c>
      <c r="Y49" s="13">
        <f t="shared" si="18"/>
        <v>0</v>
      </c>
      <c r="Z49" s="13">
        <f t="shared" si="18"/>
        <v>0</v>
      </c>
      <c r="AA49" s="13">
        <f t="shared" si="18"/>
        <v>0</v>
      </c>
      <c r="AB49" s="13">
        <f t="shared" si="18"/>
        <v>0</v>
      </c>
      <c r="AC49" s="13">
        <f t="shared" si="18"/>
        <v>0</v>
      </c>
    </row>
    <row r="50" spans="1:29" ht="118.5" customHeight="1" x14ac:dyDescent="0.3">
      <c r="A50" s="80"/>
      <c r="B50" s="5" t="s">
        <v>75</v>
      </c>
      <c r="C50" s="66"/>
      <c r="D50" s="66"/>
      <c r="E50" s="66"/>
      <c r="F50" s="66"/>
      <c r="G50" s="66"/>
      <c r="H50" s="66"/>
      <c r="I50" s="66"/>
      <c r="J50" s="66"/>
      <c r="K50" s="66"/>
      <c r="L50" s="4"/>
      <c r="M50" s="66"/>
      <c r="N50" s="66"/>
      <c r="O50" s="63"/>
      <c r="P50" s="23">
        <v>35</v>
      </c>
      <c r="Q50" s="15">
        <v>3</v>
      </c>
      <c r="R50" s="16" t="s">
        <v>2</v>
      </c>
      <c r="S50" s="16" t="s">
        <v>78</v>
      </c>
      <c r="T50" s="67"/>
      <c r="U50" s="71">
        <v>0</v>
      </c>
      <c r="V50" s="15">
        <v>100</v>
      </c>
      <c r="W50" s="13">
        <f t="shared" si="18"/>
        <v>40813.599999999999</v>
      </c>
      <c r="X50" s="13">
        <f t="shared" si="18"/>
        <v>0</v>
      </c>
      <c r="Y50" s="13">
        <f t="shared" si="18"/>
        <v>0</v>
      </c>
      <c r="Z50" s="13">
        <f t="shared" si="18"/>
        <v>0</v>
      </c>
      <c r="AA50" s="13">
        <f t="shared" si="18"/>
        <v>0</v>
      </c>
      <c r="AB50" s="13">
        <f t="shared" si="18"/>
        <v>0</v>
      </c>
      <c r="AC50" s="13">
        <f t="shared" si="18"/>
        <v>0</v>
      </c>
    </row>
    <row r="51" spans="1:29" ht="37.5" x14ac:dyDescent="0.3">
      <c r="A51" s="80"/>
      <c r="B51" s="5" t="s">
        <v>10</v>
      </c>
      <c r="C51" s="66"/>
      <c r="D51" s="66"/>
      <c r="E51" s="66"/>
      <c r="F51" s="66"/>
      <c r="G51" s="66"/>
      <c r="H51" s="66"/>
      <c r="I51" s="66"/>
      <c r="J51" s="66"/>
      <c r="K51" s="66"/>
      <c r="L51" s="4"/>
      <c r="M51" s="66"/>
      <c r="N51" s="66"/>
      <c r="O51" s="63"/>
      <c r="P51" s="72">
        <v>35</v>
      </c>
      <c r="Q51" s="73">
        <v>3</v>
      </c>
      <c r="R51" s="17" t="s">
        <v>2</v>
      </c>
      <c r="S51" s="17" t="s">
        <v>78</v>
      </c>
      <c r="T51" s="68"/>
      <c r="U51" s="18">
        <v>0</v>
      </c>
      <c r="V51" s="15">
        <v>120</v>
      </c>
      <c r="W51" s="13">
        <v>40813.599999999999</v>
      </c>
      <c r="X51" s="13">
        <v>0</v>
      </c>
      <c r="Y51" s="13">
        <v>0</v>
      </c>
      <c r="Z51" s="81"/>
      <c r="AA51" s="82">
        <v>0</v>
      </c>
      <c r="AB51" s="13">
        <v>0</v>
      </c>
      <c r="AC51" s="82">
        <v>0</v>
      </c>
    </row>
    <row r="52" spans="1:29" ht="56.25" x14ac:dyDescent="0.3">
      <c r="A52" s="80"/>
      <c r="B52" s="5" t="s">
        <v>105</v>
      </c>
      <c r="C52" s="89"/>
      <c r="D52" s="89"/>
      <c r="E52" s="89"/>
      <c r="F52" s="89"/>
      <c r="G52" s="89"/>
      <c r="H52" s="89"/>
      <c r="I52" s="89"/>
      <c r="J52" s="89"/>
      <c r="K52" s="89"/>
      <c r="L52" s="4" t="s">
        <v>44</v>
      </c>
      <c r="M52" s="66" t="s">
        <v>43</v>
      </c>
      <c r="N52" s="66">
        <v>852</v>
      </c>
      <c r="O52" s="63">
        <v>10100</v>
      </c>
      <c r="P52" s="72">
        <v>35</v>
      </c>
      <c r="Q52" s="73">
        <v>4</v>
      </c>
      <c r="R52" s="17" t="s">
        <v>11</v>
      </c>
      <c r="S52" s="17" t="s">
        <v>77</v>
      </c>
      <c r="T52" s="68" t="s">
        <v>42</v>
      </c>
      <c r="U52" s="18">
        <v>0</v>
      </c>
      <c r="V52" s="15" t="s">
        <v>0</v>
      </c>
      <c r="W52" s="13">
        <f>W53</f>
        <v>92541</v>
      </c>
      <c r="X52" s="13">
        <f t="shared" ref="X52:AC52" si="19">X53</f>
        <v>0</v>
      </c>
      <c r="Y52" s="13">
        <f t="shared" si="19"/>
        <v>98186.04</v>
      </c>
      <c r="Z52" s="13">
        <f t="shared" si="19"/>
        <v>0</v>
      </c>
      <c r="AA52" s="13">
        <f t="shared" si="19"/>
        <v>0</v>
      </c>
      <c r="AB52" s="13">
        <f t="shared" si="19"/>
        <v>102113.52</v>
      </c>
      <c r="AC52" s="13">
        <f t="shared" si="19"/>
        <v>0</v>
      </c>
    </row>
    <row r="53" spans="1:29" ht="37.5" x14ac:dyDescent="0.3">
      <c r="A53" s="80"/>
      <c r="B53" s="5" t="s">
        <v>92</v>
      </c>
      <c r="C53" s="66"/>
      <c r="D53" s="66"/>
      <c r="E53" s="66"/>
      <c r="F53" s="66"/>
      <c r="G53" s="66"/>
      <c r="H53" s="66"/>
      <c r="I53" s="66"/>
      <c r="J53" s="66"/>
      <c r="K53" s="66"/>
      <c r="L53" s="4"/>
      <c r="M53" s="66"/>
      <c r="N53" s="66"/>
      <c r="O53" s="63"/>
      <c r="P53" s="72">
        <v>35</v>
      </c>
      <c r="Q53" s="73">
        <v>4</v>
      </c>
      <c r="R53" s="17" t="s">
        <v>2</v>
      </c>
      <c r="S53" s="17" t="s">
        <v>77</v>
      </c>
      <c r="T53" s="68"/>
      <c r="U53" s="18">
        <v>0</v>
      </c>
      <c r="V53" s="15"/>
      <c r="W53" s="13">
        <f>W54</f>
        <v>92541</v>
      </c>
      <c r="X53" s="13">
        <f t="shared" ref="X53:AC53" si="20">X54</f>
        <v>0</v>
      </c>
      <c r="Y53" s="13">
        <f t="shared" si="20"/>
        <v>98186.04</v>
      </c>
      <c r="Z53" s="13">
        <f t="shared" si="20"/>
        <v>0</v>
      </c>
      <c r="AA53" s="13">
        <f t="shared" si="20"/>
        <v>0</v>
      </c>
      <c r="AB53" s="13">
        <f t="shared" si="20"/>
        <v>102113.52</v>
      </c>
      <c r="AC53" s="13">
        <f t="shared" si="20"/>
        <v>0</v>
      </c>
    </row>
    <row r="54" spans="1:29" ht="18.75" customHeight="1" x14ac:dyDescent="0.3">
      <c r="A54" s="80"/>
      <c r="B54" s="5" t="s">
        <v>91</v>
      </c>
      <c r="C54" s="66"/>
      <c r="D54" s="66"/>
      <c r="E54" s="66"/>
      <c r="F54" s="66"/>
      <c r="G54" s="66"/>
      <c r="H54" s="66"/>
      <c r="I54" s="66"/>
      <c r="J54" s="66"/>
      <c r="K54" s="66"/>
      <c r="L54" s="4"/>
      <c r="M54" s="66"/>
      <c r="N54" s="66"/>
      <c r="O54" s="63"/>
      <c r="P54" s="72">
        <v>35</v>
      </c>
      <c r="Q54" s="73">
        <v>4</v>
      </c>
      <c r="R54" s="17" t="s">
        <v>2</v>
      </c>
      <c r="S54" s="17" t="s">
        <v>89</v>
      </c>
      <c r="T54" s="68"/>
      <c r="U54" s="18">
        <v>0</v>
      </c>
      <c r="V54" s="15"/>
      <c r="W54" s="13">
        <f>W55</f>
        <v>92541</v>
      </c>
      <c r="X54" s="13">
        <f t="shared" ref="X54:AC54" si="21">X55</f>
        <v>0</v>
      </c>
      <c r="Y54" s="13">
        <f t="shared" si="21"/>
        <v>98186.04</v>
      </c>
      <c r="Z54" s="13">
        <f t="shared" si="21"/>
        <v>0</v>
      </c>
      <c r="AA54" s="13">
        <f t="shared" si="21"/>
        <v>0</v>
      </c>
      <c r="AB54" s="13">
        <f t="shared" si="21"/>
        <v>102113.52</v>
      </c>
      <c r="AC54" s="13">
        <f t="shared" si="21"/>
        <v>0</v>
      </c>
    </row>
    <row r="55" spans="1:29" ht="37.5" x14ac:dyDescent="0.3">
      <c r="A55" s="80"/>
      <c r="B55" s="5" t="s">
        <v>93</v>
      </c>
      <c r="C55" s="66"/>
      <c r="D55" s="66"/>
      <c r="E55" s="66"/>
      <c r="F55" s="66"/>
      <c r="G55" s="66"/>
      <c r="H55" s="66"/>
      <c r="I55" s="66"/>
      <c r="J55" s="66"/>
      <c r="K55" s="66"/>
      <c r="L55" s="4"/>
      <c r="M55" s="66"/>
      <c r="N55" s="66"/>
      <c r="O55" s="63"/>
      <c r="P55" s="72">
        <v>35</v>
      </c>
      <c r="Q55" s="73">
        <v>4</v>
      </c>
      <c r="R55" s="17" t="s">
        <v>2</v>
      </c>
      <c r="S55" s="17" t="s">
        <v>89</v>
      </c>
      <c r="T55" s="68"/>
      <c r="U55" s="18">
        <v>0</v>
      </c>
      <c r="V55" s="15">
        <v>300</v>
      </c>
      <c r="W55" s="13">
        <f>W56</f>
        <v>92541</v>
      </c>
      <c r="X55" s="13">
        <f t="shared" ref="X55:AC55" si="22">X56</f>
        <v>0</v>
      </c>
      <c r="Y55" s="13">
        <f t="shared" si="22"/>
        <v>98186.04</v>
      </c>
      <c r="Z55" s="13">
        <f t="shared" si="22"/>
        <v>0</v>
      </c>
      <c r="AA55" s="13">
        <f t="shared" si="22"/>
        <v>0</v>
      </c>
      <c r="AB55" s="13">
        <f t="shared" si="22"/>
        <v>102113.52</v>
      </c>
      <c r="AC55" s="13">
        <f t="shared" si="22"/>
        <v>0</v>
      </c>
    </row>
    <row r="56" spans="1:29" ht="41.25" customHeight="1" x14ac:dyDescent="0.3">
      <c r="A56" s="80"/>
      <c r="B56" s="5" t="s">
        <v>139</v>
      </c>
      <c r="C56" s="66"/>
      <c r="D56" s="66"/>
      <c r="E56" s="66"/>
      <c r="F56" s="66"/>
      <c r="G56" s="66"/>
      <c r="H56" s="66"/>
      <c r="I56" s="66"/>
      <c r="J56" s="66"/>
      <c r="K56" s="66"/>
      <c r="L56" s="4"/>
      <c r="M56" s="66"/>
      <c r="N56" s="66"/>
      <c r="O56" s="63"/>
      <c r="P56" s="72">
        <v>35</v>
      </c>
      <c r="Q56" s="73">
        <v>4</v>
      </c>
      <c r="R56" s="17" t="s">
        <v>2</v>
      </c>
      <c r="S56" s="17" t="s">
        <v>89</v>
      </c>
      <c r="T56" s="68"/>
      <c r="U56" s="18">
        <v>0</v>
      </c>
      <c r="V56" s="15">
        <v>310</v>
      </c>
      <c r="W56" s="13">
        <v>92541</v>
      </c>
      <c r="X56" s="13">
        <v>0</v>
      </c>
      <c r="Y56" s="13">
        <v>98186.04</v>
      </c>
      <c r="Z56" s="13"/>
      <c r="AA56" s="13">
        <v>0</v>
      </c>
      <c r="AB56" s="13">
        <v>102113.52</v>
      </c>
      <c r="AC56" s="13">
        <v>0</v>
      </c>
    </row>
    <row r="57" spans="1:29" ht="75" customHeight="1" x14ac:dyDescent="0.3">
      <c r="A57" s="80"/>
      <c r="B57" s="5" t="s">
        <v>146</v>
      </c>
      <c r="C57" s="89"/>
      <c r="D57" s="89"/>
      <c r="E57" s="89"/>
      <c r="F57" s="89"/>
      <c r="G57" s="89"/>
      <c r="H57" s="89"/>
      <c r="I57" s="89"/>
      <c r="J57" s="89"/>
      <c r="K57" s="89"/>
      <c r="L57" s="4" t="s">
        <v>44</v>
      </c>
      <c r="M57" s="66" t="s">
        <v>43</v>
      </c>
      <c r="N57" s="66">
        <v>852</v>
      </c>
      <c r="O57" s="63">
        <v>10100</v>
      </c>
      <c r="P57" s="72">
        <v>36</v>
      </c>
      <c r="Q57" s="73">
        <v>0</v>
      </c>
      <c r="R57" s="17" t="s">
        <v>11</v>
      </c>
      <c r="S57" s="17" t="s">
        <v>77</v>
      </c>
      <c r="T57" s="68" t="s">
        <v>42</v>
      </c>
      <c r="U57" s="18">
        <v>0</v>
      </c>
      <c r="V57" s="15"/>
      <c r="W57" s="13">
        <f>W58+W79+W108+W116+W121</f>
        <v>8916257.6199999992</v>
      </c>
      <c r="X57" s="13">
        <f t="shared" ref="X57:AC57" si="23">X58+X79+X108+X116+X121</f>
        <v>2079392</v>
      </c>
      <c r="Y57" s="13">
        <f t="shared" si="23"/>
        <v>7393042.6200000001</v>
      </c>
      <c r="Z57" s="13">
        <f t="shared" si="23"/>
        <v>122006</v>
      </c>
      <c r="AA57" s="13">
        <f t="shared" si="23"/>
        <v>148909</v>
      </c>
      <c r="AB57" s="13">
        <f t="shared" si="23"/>
        <v>7329192.8200000003</v>
      </c>
      <c r="AC57" s="13">
        <f t="shared" si="23"/>
        <v>154332</v>
      </c>
    </row>
    <row r="58" spans="1:29" ht="56.25" x14ac:dyDescent="0.3">
      <c r="A58" s="80"/>
      <c r="B58" s="5" t="s">
        <v>106</v>
      </c>
      <c r="C58" s="89"/>
      <c r="D58" s="89"/>
      <c r="E58" s="89"/>
      <c r="F58" s="89"/>
      <c r="G58" s="89"/>
      <c r="H58" s="89"/>
      <c r="I58" s="89"/>
      <c r="J58" s="89"/>
      <c r="K58" s="89"/>
      <c r="L58" s="4" t="s">
        <v>40</v>
      </c>
      <c r="M58" s="66" t="s">
        <v>39</v>
      </c>
      <c r="N58" s="66">
        <v>852</v>
      </c>
      <c r="O58" s="63">
        <v>10100</v>
      </c>
      <c r="P58" s="72">
        <v>36</v>
      </c>
      <c r="Q58" s="73" t="s">
        <v>16</v>
      </c>
      <c r="R58" s="17" t="s">
        <v>11</v>
      </c>
      <c r="S58" s="17" t="s">
        <v>77</v>
      </c>
      <c r="T58" s="68" t="s">
        <v>41</v>
      </c>
      <c r="U58" s="18">
        <v>0</v>
      </c>
      <c r="V58" s="15" t="s">
        <v>0</v>
      </c>
      <c r="W58" s="13">
        <f>W59</f>
        <v>4329297.5299999993</v>
      </c>
      <c r="X58" s="13">
        <f t="shared" ref="X58:AC58" si="24">X59</f>
        <v>142306</v>
      </c>
      <c r="Y58" s="13">
        <f t="shared" si="24"/>
        <v>5843923.3100000005</v>
      </c>
      <c r="Z58" s="13">
        <f t="shared" si="24"/>
        <v>122006</v>
      </c>
      <c r="AA58" s="13">
        <f t="shared" si="24"/>
        <v>148909</v>
      </c>
      <c r="AB58" s="13">
        <f t="shared" si="24"/>
        <v>5765471.8100000005</v>
      </c>
      <c r="AC58" s="13">
        <f t="shared" si="24"/>
        <v>154332</v>
      </c>
    </row>
    <row r="59" spans="1:29" ht="61.5" customHeight="1" x14ac:dyDescent="0.3">
      <c r="A59" s="80"/>
      <c r="B59" s="5" t="s">
        <v>129</v>
      </c>
      <c r="C59" s="89"/>
      <c r="D59" s="89"/>
      <c r="E59" s="89"/>
      <c r="F59" s="89"/>
      <c r="G59" s="89"/>
      <c r="H59" s="89"/>
      <c r="I59" s="89"/>
      <c r="J59" s="89"/>
      <c r="K59" s="89"/>
      <c r="L59" s="4" t="s">
        <v>40</v>
      </c>
      <c r="M59" s="66" t="s">
        <v>39</v>
      </c>
      <c r="N59" s="66">
        <v>852</v>
      </c>
      <c r="O59" s="63">
        <v>10100</v>
      </c>
      <c r="P59" s="72">
        <v>36</v>
      </c>
      <c r="Q59" s="73" t="s">
        <v>16</v>
      </c>
      <c r="R59" s="17" t="s">
        <v>2</v>
      </c>
      <c r="S59" s="17" t="s">
        <v>77</v>
      </c>
      <c r="T59" s="68" t="s">
        <v>38</v>
      </c>
      <c r="U59" s="18">
        <v>0</v>
      </c>
      <c r="V59" s="15" t="s">
        <v>0</v>
      </c>
      <c r="W59" s="13">
        <f>W60+W63+W70+W73+W76</f>
        <v>4329297.5299999993</v>
      </c>
      <c r="X59" s="13">
        <f t="shared" ref="X59:AC59" si="25">X60+X63+X70+X73+X76</f>
        <v>142306</v>
      </c>
      <c r="Y59" s="13">
        <f t="shared" si="25"/>
        <v>5843923.3100000005</v>
      </c>
      <c r="Z59" s="13">
        <f t="shared" si="25"/>
        <v>122006</v>
      </c>
      <c r="AA59" s="13">
        <f t="shared" si="25"/>
        <v>148909</v>
      </c>
      <c r="AB59" s="13">
        <f t="shared" si="25"/>
        <v>5765471.8100000005</v>
      </c>
      <c r="AC59" s="13">
        <f t="shared" si="25"/>
        <v>154332</v>
      </c>
    </row>
    <row r="60" spans="1:29" ht="37.5" x14ac:dyDescent="0.3">
      <c r="A60" s="80"/>
      <c r="B60" s="5" t="s">
        <v>159</v>
      </c>
      <c r="C60" s="89"/>
      <c r="D60" s="89"/>
      <c r="E60" s="89"/>
      <c r="F60" s="89"/>
      <c r="G60" s="89"/>
      <c r="H60" s="89"/>
      <c r="I60" s="89"/>
      <c r="J60" s="89"/>
      <c r="K60" s="89"/>
      <c r="L60" s="4"/>
      <c r="M60" s="66"/>
      <c r="N60" s="66"/>
      <c r="O60" s="63"/>
      <c r="P60" s="72">
        <v>36</v>
      </c>
      <c r="Q60" s="73" t="s">
        <v>16</v>
      </c>
      <c r="R60" s="17" t="s">
        <v>2</v>
      </c>
      <c r="S60" s="17" t="s">
        <v>80</v>
      </c>
      <c r="T60" s="68"/>
      <c r="U60" s="18">
        <v>0</v>
      </c>
      <c r="V60" s="15"/>
      <c r="W60" s="13">
        <f>W61</f>
        <v>5000</v>
      </c>
      <c r="X60" s="13">
        <f t="shared" ref="X60:AC60" si="26">X61</f>
        <v>0</v>
      </c>
      <c r="Y60" s="13">
        <f t="shared" si="26"/>
        <v>5000</v>
      </c>
      <c r="Z60" s="13">
        <f t="shared" si="26"/>
        <v>0</v>
      </c>
      <c r="AA60" s="13">
        <f t="shared" si="26"/>
        <v>0</v>
      </c>
      <c r="AB60" s="13">
        <f t="shared" si="26"/>
        <v>5000</v>
      </c>
      <c r="AC60" s="13">
        <f t="shared" si="26"/>
        <v>0</v>
      </c>
    </row>
    <row r="61" spans="1:29" ht="18.75" x14ac:dyDescent="0.3">
      <c r="A61" s="80"/>
      <c r="B61" s="12" t="s">
        <v>76</v>
      </c>
      <c r="C61" s="66"/>
      <c r="D61" s="66"/>
      <c r="E61" s="66"/>
      <c r="F61" s="66"/>
      <c r="G61" s="66"/>
      <c r="H61" s="66"/>
      <c r="I61" s="66"/>
      <c r="J61" s="66"/>
      <c r="K61" s="66"/>
      <c r="L61" s="4"/>
      <c r="M61" s="66"/>
      <c r="N61" s="66"/>
      <c r="O61" s="63"/>
      <c r="P61" s="72">
        <v>36</v>
      </c>
      <c r="Q61" s="73">
        <v>1</v>
      </c>
      <c r="R61" s="17" t="s">
        <v>2</v>
      </c>
      <c r="S61" s="17" t="s">
        <v>80</v>
      </c>
      <c r="T61" s="68"/>
      <c r="U61" s="18">
        <v>0</v>
      </c>
      <c r="V61" s="15">
        <v>800</v>
      </c>
      <c r="W61" s="13">
        <f>W62</f>
        <v>5000</v>
      </c>
      <c r="X61" s="13">
        <f t="shared" ref="X61:AC61" si="27">X62</f>
        <v>0</v>
      </c>
      <c r="Y61" s="13">
        <f t="shared" si="27"/>
        <v>5000</v>
      </c>
      <c r="Z61" s="13">
        <f t="shared" si="27"/>
        <v>0</v>
      </c>
      <c r="AA61" s="13">
        <f t="shared" si="27"/>
        <v>0</v>
      </c>
      <c r="AB61" s="13">
        <f t="shared" si="27"/>
        <v>5000</v>
      </c>
      <c r="AC61" s="13">
        <f t="shared" si="27"/>
        <v>0</v>
      </c>
    </row>
    <row r="62" spans="1:29" ht="18.75" x14ac:dyDescent="0.3">
      <c r="A62" s="80"/>
      <c r="B62" s="12" t="s">
        <v>17</v>
      </c>
      <c r="C62" s="66"/>
      <c r="D62" s="66"/>
      <c r="E62" s="66"/>
      <c r="F62" s="66"/>
      <c r="G62" s="66"/>
      <c r="H62" s="66"/>
      <c r="I62" s="66"/>
      <c r="J62" s="66"/>
      <c r="K62" s="66"/>
      <c r="L62" s="4"/>
      <c r="M62" s="66"/>
      <c r="N62" s="66"/>
      <c r="O62" s="63"/>
      <c r="P62" s="23">
        <v>36</v>
      </c>
      <c r="Q62" s="15">
        <v>1</v>
      </c>
      <c r="R62" s="16" t="s">
        <v>2</v>
      </c>
      <c r="S62" s="16" t="s">
        <v>80</v>
      </c>
      <c r="T62" s="67"/>
      <c r="U62" s="71">
        <v>0</v>
      </c>
      <c r="V62" s="15">
        <v>870</v>
      </c>
      <c r="W62" s="13">
        <v>5000</v>
      </c>
      <c r="X62" s="13">
        <v>0</v>
      </c>
      <c r="Y62" s="13">
        <v>5000</v>
      </c>
      <c r="Z62" s="86"/>
      <c r="AA62" s="82">
        <v>0</v>
      </c>
      <c r="AB62" s="82">
        <v>5000</v>
      </c>
      <c r="AC62" s="82">
        <v>0</v>
      </c>
    </row>
    <row r="63" spans="1:29" ht="75" x14ac:dyDescent="0.3">
      <c r="A63" s="80"/>
      <c r="B63" s="5" t="s">
        <v>99</v>
      </c>
      <c r="C63" s="89"/>
      <c r="D63" s="89"/>
      <c r="E63" s="89"/>
      <c r="F63" s="89"/>
      <c r="G63" s="89"/>
      <c r="H63" s="89"/>
      <c r="I63" s="89"/>
      <c r="J63" s="89"/>
      <c r="K63" s="89"/>
      <c r="L63" s="4" t="s">
        <v>40</v>
      </c>
      <c r="M63" s="66" t="s">
        <v>39</v>
      </c>
      <c r="N63" s="66">
        <v>244</v>
      </c>
      <c r="O63" s="63">
        <v>10100</v>
      </c>
      <c r="P63" s="72">
        <v>36</v>
      </c>
      <c r="Q63" s="73" t="s">
        <v>16</v>
      </c>
      <c r="R63" s="17" t="s">
        <v>2</v>
      </c>
      <c r="S63" s="17" t="s">
        <v>79</v>
      </c>
      <c r="T63" s="68" t="s">
        <v>38</v>
      </c>
      <c r="U63" s="18">
        <v>0</v>
      </c>
      <c r="V63" s="15"/>
      <c r="W63" s="13">
        <f>W64+W66+W68</f>
        <v>3155195.34</v>
      </c>
      <c r="X63" s="13">
        <f t="shared" ref="X63:AC63" si="28">X64+X66+X68</f>
        <v>0</v>
      </c>
      <c r="Y63" s="13">
        <f t="shared" si="28"/>
        <v>3148987.13</v>
      </c>
      <c r="Z63" s="13">
        <f t="shared" si="28"/>
        <v>0</v>
      </c>
      <c r="AA63" s="13">
        <f t="shared" si="28"/>
        <v>0</v>
      </c>
      <c r="AB63" s="13">
        <f t="shared" si="28"/>
        <v>3158610.83</v>
      </c>
      <c r="AC63" s="13">
        <f t="shared" si="28"/>
        <v>0</v>
      </c>
    </row>
    <row r="64" spans="1:29" ht="112.5" x14ac:dyDescent="0.3">
      <c r="A64" s="80"/>
      <c r="B64" s="12" t="s">
        <v>75</v>
      </c>
      <c r="C64" s="66"/>
      <c r="D64" s="66"/>
      <c r="E64" s="66"/>
      <c r="F64" s="66"/>
      <c r="G64" s="66"/>
      <c r="H64" s="66"/>
      <c r="I64" s="66"/>
      <c r="J64" s="66"/>
      <c r="K64" s="66"/>
      <c r="L64" s="4"/>
      <c r="M64" s="66"/>
      <c r="N64" s="66"/>
      <c r="O64" s="63"/>
      <c r="P64" s="72">
        <v>36</v>
      </c>
      <c r="Q64" s="73">
        <v>1</v>
      </c>
      <c r="R64" s="17" t="s">
        <v>2</v>
      </c>
      <c r="S64" s="17" t="s">
        <v>79</v>
      </c>
      <c r="T64" s="68"/>
      <c r="U64" s="18">
        <v>0</v>
      </c>
      <c r="V64" s="15">
        <v>100</v>
      </c>
      <c r="W64" s="13">
        <f>W65</f>
        <v>2796297.59</v>
      </c>
      <c r="X64" s="13">
        <f t="shared" ref="X64:AC64" si="29">X65</f>
        <v>0</v>
      </c>
      <c r="Y64" s="13">
        <f t="shared" si="29"/>
        <v>2834879.55</v>
      </c>
      <c r="Z64" s="13">
        <f t="shared" si="29"/>
        <v>0</v>
      </c>
      <c r="AA64" s="13">
        <f t="shared" si="29"/>
        <v>0</v>
      </c>
      <c r="AB64" s="13">
        <f t="shared" si="29"/>
        <v>2834880.55</v>
      </c>
      <c r="AC64" s="13">
        <f t="shared" si="29"/>
        <v>0</v>
      </c>
    </row>
    <row r="65" spans="1:30" ht="37.5" x14ac:dyDescent="0.3">
      <c r="A65" s="80"/>
      <c r="B65" s="12" t="s">
        <v>10</v>
      </c>
      <c r="C65" s="89"/>
      <c r="D65" s="89"/>
      <c r="E65" s="89"/>
      <c r="F65" s="89"/>
      <c r="G65" s="89"/>
      <c r="H65" s="89"/>
      <c r="I65" s="89"/>
      <c r="J65" s="89"/>
      <c r="K65" s="89"/>
      <c r="L65" s="4" t="s">
        <v>40</v>
      </c>
      <c r="M65" s="66" t="s">
        <v>39</v>
      </c>
      <c r="N65" s="66">
        <v>340</v>
      </c>
      <c r="O65" s="63">
        <v>10100</v>
      </c>
      <c r="P65" s="72">
        <v>36</v>
      </c>
      <c r="Q65" s="73" t="s">
        <v>16</v>
      </c>
      <c r="R65" s="17" t="s">
        <v>2</v>
      </c>
      <c r="S65" s="17" t="s">
        <v>79</v>
      </c>
      <c r="T65" s="68" t="s">
        <v>38</v>
      </c>
      <c r="U65" s="18">
        <v>0</v>
      </c>
      <c r="V65" s="15">
        <v>120</v>
      </c>
      <c r="W65" s="13">
        <v>2796297.59</v>
      </c>
      <c r="X65" s="13">
        <v>0</v>
      </c>
      <c r="Y65" s="13">
        <v>2834879.55</v>
      </c>
      <c r="Z65" s="81"/>
      <c r="AA65" s="82">
        <v>0</v>
      </c>
      <c r="AB65" s="13">
        <v>2834880.55</v>
      </c>
      <c r="AC65" s="82">
        <v>0</v>
      </c>
    </row>
    <row r="66" spans="1:30" ht="40.5" customHeight="1" x14ac:dyDescent="0.3">
      <c r="A66" s="80"/>
      <c r="B66" s="5" t="s">
        <v>110</v>
      </c>
      <c r="C66" s="66"/>
      <c r="D66" s="66"/>
      <c r="E66" s="66"/>
      <c r="F66" s="66"/>
      <c r="G66" s="66"/>
      <c r="H66" s="66"/>
      <c r="I66" s="66"/>
      <c r="J66" s="66"/>
      <c r="K66" s="66"/>
      <c r="L66" s="4"/>
      <c r="M66" s="66"/>
      <c r="N66" s="66"/>
      <c r="O66" s="63"/>
      <c r="P66" s="72">
        <v>36</v>
      </c>
      <c r="Q66" s="73">
        <v>1</v>
      </c>
      <c r="R66" s="17" t="s">
        <v>2</v>
      </c>
      <c r="S66" s="17" t="s">
        <v>79</v>
      </c>
      <c r="T66" s="68"/>
      <c r="U66" s="18">
        <v>0</v>
      </c>
      <c r="V66" s="15">
        <v>200</v>
      </c>
      <c r="W66" s="13">
        <f>W67</f>
        <v>355897.75</v>
      </c>
      <c r="X66" s="13">
        <f t="shared" ref="X66:AC66" si="30">X67</f>
        <v>0</v>
      </c>
      <c r="Y66" s="13">
        <f t="shared" si="30"/>
        <v>311107.58</v>
      </c>
      <c r="Z66" s="13">
        <f t="shared" si="30"/>
        <v>0</v>
      </c>
      <c r="AA66" s="13">
        <f t="shared" si="30"/>
        <v>0</v>
      </c>
      <c r="AB66" s="13">
        <f t="shared" si="30"/>
        <v>320730.28000000003</v>
      </c>
      <c r="AC66" s="13">
        <f t="shared" si="30"/>
        <v>0</v>
      </c>
    </row>
    <row r="67" spans="1:30" ht="56.25" x14ac:dyDescent="0.3">
      <c r="A67" s="80"/>
      <c r="B67" s="12" t="s">
        <v>9</v>
      </c>
      <c r="C67" s="89"/>
      <c r="D67" s="89"/>
      <c r="E67" s="89"/>
      <c r="F67" s="89"/>
      <c r="G67" s="89"/>
      <c r="H67" s="89"/>
      <c r="I67" s="89"/>
      <c r="J67" s="89"/>
      <c r="K67" s="89"/>
      <c r="L67" s="4" t="s">
        <v>40</v>
      </c>
      <c r="M67" s="66" t="s">
        <v>39</v>
      </c>
      <c r="N67" s="66">
        <v>852</v>
      </c>
      <c r="O67" s="63">
        <v>10100</v>
      </c>
      <c r="P67" s="23">
        <v>36</v>
      </c>
      <c r="Q67" s="15" t="s">
        <v>16</v>
      </c>
      <c r="R67" s="16" t="s">
        <v>2</v>
      </c>
      <c r="S67" s="16" t="s">
        <v>79</v>
      </c>
      <c r="T67" s="67" t="s">
        <v>38</v>
      </c>
      <c r="U67" s="71">
        <v>0</v>
      </c>
      <c r="V67" s="15">
        <v>240</v>
      </c>
      <c r="W67" s="13">
        <v>355897.75</v>
      </c>
      <c r="X67" s="13">
        <v>0</v>
      </c>
      <c r="Y67" s="13">
        <v>311107.58</v>
      </c>
      <c r="Z67" s="86"/>
      <c r="AA67" s="82">
        <v>0</v>
      </c>
      <c r="AB67" s="82">
        <v>320730.28000000003</v>
      </c>
      <c r="AC67" s="82">
        <v>0</v>
      </c>
    </row>
    <row r="68" spans="1:30" ht="18.75" x14ac:dyDescent="0.3">
      <c r="A68" s="80"/>
      <c r="B68" s="12" t="s">
        <v>76</v>
      </c>
      <c r="C68" s="66"/>
      <c r="D68" s="66"/>
      <c r="E68" s="66"/>
      <c r="F68" s="66"/>
      <c r="G68" s="66"/>
      <c r="H68" s="66"/>
      <c r="I68" s="66"/>
      <c r="J68" s="66"/>
      <c r="K68" s="66"/>
      <c r="L68" s="4"/>
      <c r="M68" s="66"/>
      <c r="N68" s="66"/>
      <c r="O68" s="63"/>
      <c r="P68" s="72">
        <v>36</v>
      </c>
      <c r="Q68" s="73">
        <v>1</v>
      </c>
      <c r="R68" s="17" t="s">
        <v>2</v>
      </c>
      <c r="S68" s="17" t="s">
        <v>79</v>
      </c>
      <c r="T68" s="68"/>
      <c r="U68" s="18">
        <v>0</v>
      </c>
      <c r="V68" s="15">
        <v>800</v>
      </c>
      <c r="W68" s="13">
        <f>W69</f>
        <v>3000</v>
      </c>
      <c r="X68" s="13">
        <f t="shared" ref="X68:AC68" si="31">X69</f>
        <v>0</v>
      </c>
      <c r="Y68" s="13">
        <f t="shared" si="31"/>
        <v>3000</v>
      </c>
      <c r="Z68" s="13">
        <f t="shared" si="31"/>
        <v>0</v>
      </c>
      <c r="AA68" s="13">
        <f t="shared" si="31"/>
        <v>0</v>
      </c>
      <c r="AB68" s="13">
        <f t="shared" si="31"/>
        <v>3000</v>
      </c>
      <c r="AC68" s="13">
        <f t="shared" si="31"/>
        <v>0</v>
      </c>
    </row>
    <row r="69" spans="1:30" ht="18" customHeight="1" x14ac:dyDescent="0.3">
      <c r="A69" s="80"/>
      <c r="B69" s="12" t="s">
        <v>8</v>
      </c>
      <c r="C69" s="89"/>
      <c r="D69" s="89"/>
      <c r="E69" s="89"/>
      <c r="F69" s="89"/>
      <c r="G69" s="89"/>
      <c r="H69" s="89"/>
      <c r="I69" s="89"/>
      <c r="J69" s="89"/>
      <c r="K69" s="89"/>
      <c r="L69" s="4" t="s">
        <v>34</v>
      </c>
      <c r="M69" s="66" t="s">
        <v>33</v>
      </c>
      <c r="N69" s="66">
        <v>611</v>
      </c>
      <c r="O69" s="63">
        <v>10200</v>
      </c>
      <c r="P69" s="72">
        <v>36</v>
      </c>
      <c r="Q69" s="73" t="s">
        <v>16</v>
      </c>
      <c r="R69" s="17" t="s">
        <v>2</v>
      </c>
      <c r="S69" s="17" t="s">
        <v>79</v>
      </c>
      <c r="T69" s="68" t="s">
        <v>37</v>
      </c>
      <c r="U69" s="18">
        <v>0</v>
      </c>
      <c r="V69" s="15">
        <v>850</v>
      </c>
      <c r="W69" s="13">
        <v>3000</v>
      </c>
      <c r="X69" s="13">
        <v>0</v>
      </c>
      <c r="Y69" s="3">
        <v>3000</v>
      </c>
      <c r="Z69" s="81"/>
      <c r="AA69" s="82">
        <v>0</v>
      </c>
      <c r="AB69" s="82">
        <v>3000</v>
      </c>
      <c r="AC69" s="82">
        <v>0</v>
      </c>
    </row>
    <row r="70" spans="1:30" ht="18.75" x14ac:dyDescent="0.3">
      <c r="A70" s="80"/>
      <c r="B70" s="12" t="s">
        <v>12</v>
      </c>
      <c r="C70" s="66"/>
      <c r="D70" s="66"/>
      <c r="E70" s="66"/>
      <c r="F70" s="66"/>
      <c r="G70" s="66"/>
      <c r="H70" s="66"/>
      <c r="I70" s="66"/>
      <c r="J70" s="66"/>
      <c r="K70" s="66"/>
      <c r="L70" s="4"/>
      <c r="M70" s="66"/>
      <c r="N70" s="66"/>
      <c r="O70" s="63"/>
      <c r="P70" s="72">
        <v>36</v>
      </c>
      <c r="Q70" s="73">
        <v>1</v>
      </c>
      <c r="R70" s="17" t="s">
        <v>2</v>
      </c>
      <c r="S70" s="17" t="s">
        <v>78</v>
      </c>
      <c r="T70" s="68"/>
      <c r="U70" s="18">
        <v>0</v>
      </c>
      <c r="V70" s="15"/>
      <c r="W70" s="13">
        <f>W71</f>
        <v>936796.19</v>
      </c>
      <c r="X70" s="13">
        <f t="shared" ref="X70:AC70" si="32">X71</f>
        <v>0</v>
      </c>
      <c r="Y70" s="13">
        <f t="shared" si="32"/>
        <v>2541027.1800000002</v>
      </c>
      <c r="Z70" s="13">
        <f t="shared" si="32"/>
        <v>0</v>
      </c>
      <c r="AA70" s="13">
        <f t="shared" si="32"/>
        <v>0</v>
      </c>
      <c r="AB70" s="13">
        <f t="shared" si="32"/>
        <v>2447528.98</v>
      </c>
      <c r="AC70" s="13">
        <f t="shared" si="32"/>
        <v>0</v>
      </c>
    </row>
    <row r="71" spans="1:30" ht="42" customHeight="1" x14ac:dyDescent="0.3">
      <c r="A71" s="80"/>
      <c r="B71" s="12" t="s">
        <v>110</v>
      </c>
      <c r="C71" s="66"/>
      <c r="D71" s="66"/>
      <c r="E71" s="66"/>
      <c r="F71" s="66"/>
      <c r="G71" s="66"/>
      <c r="H71" s="66"/>
      <c r="I71" s="66"/>
      <c r="J71" s="66"/>
      <c r="K71" s="66"/>
      <c r="L71" s="4"/>
      <c r="M71" s="66"/>
      <c r="N71" s="66"/>
      <c r="O71" s="63"/>
      <c r="P71" s="72">
        <v>36</v>
      </c>
      <c r="Q71" s="73">
        <v>1</v>
      </c>
      <c r="R71" s="17" t="s">
        <v>2</v>
      </c>
      <c r="S71" s="17" t="s">
        <v>78</v>
      </c>
      <c r="T71" s="68"/>
      <c r="U71" s="18">
        <v>0</v>
      </c>
      <c r="V71" s="15">
        <v>200</v>
      </c>
      <c r="W71" s="13">
        <f>W72</f>
        <v>936796.19</v>
      </c>
      <c r="X71" s="13">
        <f t="shared" ref="X71:AC71" si="33">X72</f>
        <v>0</v>
      </c>
      <c r="Y71" s="13">
        <f t="shared" si="33"/>
        <v>2541027.1800000002</v>
      </c>
      <c r="Z71" s="13">
        <f t="shared" si="33"/>
        <v>0</v>
      </c>
      <c r="AA71" s="13">
        <f t="shared" si="33"/>
        <v>0</v>
      </c>
      <c r="AB71" s="13">
        <f t="shared" si="33"/>
        <v>2447528.98</v>
      </c>
      <c r="AC71" s="13">
        <f t="shared" si="33"/>
        <v>0</v>
      </c>
    </row>
    <row r="72" spans="1:30" ht="56.25" x14ac:dyDescent="0.3">
      <c r="A72" s="80"/>
      <c r="B72" s="5" t="s">
        <v>9</v>
      </c>
      <c r="C72" s="66"/>
      <c r="D72" s="66"/>
      <c r="E72" s="66"/>
      <c r="F72" s="66"/>
      <c r="G72" s="66"/>
      <c r="H72" s="66"/>
      <c r="I72" s="66"/>
      <c r="J72" s="66"/>
      <c r="K72" s="66"/>
      <c r="L72" s="4"/>
      <c r="M72" s="66"/>
      <c r="N72" s="66"/>
      <c r="O72" s="63"/>
      <c r="P72" s="72">
        <v>36</v>
      </c>
      <c r="Q72" s="73">
        <v>1</v>
      </c>
      <c r="R72" s="17" t="s">
        <v>2</v>
      </c>
      <c r="S72" s="17" t="s">
        <v>78</v>
      </c>
      <c r="T72" s="68"/>
      <c r="U72" s="18">
        <v>0</v>
      </c>
      <c r="V72" s="15">
        <v>240</v>
      </c>
      <c r="W72" s="13">
        <f>896136.19+40660</f>
        <v>936796.19</v>
      </c>
      <c r="X72" s="13">
        <v>0</v>
      </c>
      <c r="Y72" s="3">
        <v>2541027.1800000002</v>
      </c>
      <c r="Z72" s="81"/>
      <c r="AA72" s="82">
        <v>0</v>
      </c>
      <c r="AB72" s="82">
        <v>2447528.98</v>
      </c>
      <c r="AC72" s="82">
        <v>0</v>
      </c>
    </row>
    <row r="73" spans="1:30" ht="57" customHeight="1" x14ac:dyDescent="0.3">
      <c r="A73" s="80"/>
      <c r="B73" s="5" t="s">
        <v>140</v>
      </c>
      <c r="C73" s="89"/>
      <c r="D73" s="89"/>
      <c r="E73" s="89"/>
      <c r="F73" s="89"/>
      <c r="G73" s="89"/>
      <c r="H73" s="89"/>
      <c r="I73" s="89"/>
      <c r="J73" s="89"/>
      <c r="K73" s="89"/>
      <c r="L73" s="4" t="s">
        <v>34</v>
      </c>
      <c r="M73" s="66" t="s">
        <v>36</v>
      </c>
      <c r="N73" s="66">
        <v>611</v>
      </c>
      <c r="O73" s="63">
        <v>10291</v>
      </c>
      <c r="P73" s="72">
        <v>36</v>
      </c>
      <c r="Q73" s="73" t="s">
        <v>16</v>
      </c>
      <c r="R73" s="17" t="s">
        <v>2</v>
      </c>
      <c r="S73" s="17" t="s">
        <v>81</v>
      </c>
      <c r="T73" s="68" t="s">
        <v>35</v>
      </c>
      <c r="U73" s="18">
        <v>2</v>
      </c>
      <c r="V73" s="15" t="s">
        <v>0</v>
      </c>
      <c r="W73" s="13">
        <f>W74</f>
        <v>142306</v>
      </c>
      <c r="X73" s="13">
        <f t="shared" ref="X73:AC74" si="34">X74</f>
        <v>142306</v>
      </c>
      <c r="Y73" s="13">
        <f t="shared" si="34"/>
        <v>148909</v>
      </c>
      <c r="Z73" s="13">
        <f t="shared" si="34"/>
        <v>122006</v>
      </c>
      <c r="AA73" s="13">
        <f t="shared" si="34"/>
        <v>148909</v>
      </c>
      <c r="AB73" s="13">
        <f t="shared" si="34"/>
        <v>154332</v>
      </c>
      <c r="AC73" s="13">
        <f t="shared" si="34"/>
        <v>154332</v>
      </c>
    </row>
    <row r="74" spans="1:30" ht="112.5" x14ac:dyDescent="0.3">
      <c r="A74" s="80"/>
      <c r="B74" s="12" t="s">
        <v>75</v>
      </c>
      <c r="C74" s="66"/>
      <c r="D74" s="66"/>
      <c r="E74" s="66"/>
      <c r="F74" s="66"/>
      <c r="G74" s="66"/>
      <c r="H74" s="66"/>
      <c r="I74" s="66"/>
      <c r="J74" s="66"/>
      <c r="K74" s="66"/>
      <c r="L74" s="4"/>
      <c r="M74" s="66"/>
      <c r="N74" s="66"/>
      <c r="O74" s="63"/>
      <c r="P74" s="72">
        <v>36</v>
      </c>
      <c r="Q74" s="15">
        <v>1</v>
      </c>
      <c r="R74" s="16" t="s">
        <v>2</v>
      </c>
      <c r="S74" s="16" t="s">
        <v>81</v>
      </c>
      <c r="T74" s="67" t="s">
        <v>35</v>
      </c>
      <c r="U74" s="71">
        <v>2</v>
      </c>
      <c r="V74" s="15">
        <v>100</v>
      </c>
      <c r="W74" s="13">
        <f>W75</f>
        <v>142306</v>
      </c>
      <c r="X74" s="13">
        <f t="shared" si="34"/>
        <v>142306</v>
      </c>
      <c r="Y74" s="13">
        <f t="shared" si="34"/>
        <v>148909</v>
      </c>
      <c r="Z74" s="13">
        <f t="shared" si="34"/>
        <v>122006</v>
      </c>
      <c r="AA74" s="13">
        <f t="shared" si="34"/>
        <v>148909</v>
      </c>
      <c r="AB74" s="13">
        <f t="shared" si="34"/>
        <v>154332</v>
      </c>
      <c r="AC74" s="13">
        <f t="shared" si="34"/>
        <v>154332</v>
      </c>
    </row>
    <row r="75" spans="1:30" ht="37.5" x14ac:dyDescent="0.3">
      <c r="A75" s="80"/>
      <c r="B75" s="12" t="s">
        <v>10</v>
      </c>
      <c r="C75" s="89"/>
      <c r="D75" s="89"/>
      <c r="E75" s="89"/>
      <c r="F75" s="89"/>
      <c r="G75" s="89"/>
      <c r="H75" s="89"/>
      <c r="I75" s="89"/>
      <c r="J75" s="89"/>
      <c r="K75" s="89"/>
      <c r="L75" s="4" t="s">
        <v>34</v>
      </c>
      <c r="M75" s="66" t="s">
        <v>36</v>
      </c>
      <c r="N75" s="66">
        <v>112</v>
      </c>
      <c r="O75" s="63">
        <v>10291</v>
      </c>
      <c r="P75" s="23">
        <v>36</v>
      </c>
      <c r="Q75" s="15" t="s">
        <v>16</v>
      </c>
      <c r="R75" s="16" t="s">
        <v>2</v>
      </c>
      <c r="S75" s="16" t="s">
        <v>81</v>
      </c>
      <c r="T75" s="67" t="s">
        <v>35</v>
      </c>
      <c r="U75" s="71">
        <v>2</v>
      </c>
      <c r="V75" s="15">
        <v>120</v>
      </c>
      <c r="W75" s="13">
        <v>142306</v>
      </c>
      <c r="X75" s="13">
        <v>142306</v>
      </c>
      <c r="Y75" s="3">
        <v>148909</v>
      </c>
      <c r="Z75" s="3">
        <v>122006</v>
      </c>
      <c r="AA75" s="3">
        <v>148909</v>
      </c>
      <c r="AB75" s="82">
        <v>154332</v>
      </c>
      <c r="AC75" s="82">
        <v>154332</v>
      </c>
    </row>
    <row r="76" spans="1:30" ht="153" customHeight="1" x14ac:dyDescent="0.3">
      <c r="A76" s="80"/>
      <c r="B76" s="5" t="s">
        <v>85</v>
      </c>
      <c r="C76" s="66"/>
      <c r="D76" s="66"/>
      <c r="E76" s="66"/>
      <c r="F76" s="66"/>
      <c r="G76" s="66"/>
      <c r="H76" s="66"/>
      <c r="I76" s="66"/>
      <c r="J76" s="66"/>
      <c r="K76" s="66"/>
      <c r="L76" s="4"/>
      <c r="M76" s="66"/>
      <c r="N76" s="66"/>
      <c r="O76" s="63"/>
      <c r="P76" s="72">
        <v>36</v>
      </c>
      <c r="Q76" s="73">
        <v>1</v>
      </c>
      <c r="R76" s="17" t="s">
        <v>2</v>
      </c>
      <c r="S76" s="17" t="s">
        <v>83</v>
      </c>
      <c r="T76" s="68"/>
      <c r="U76" s="18">
        <v>0</v>
      </c>
      <c r="V76" s="15"/>
      <c r="W76" s="13">
        <f>W78</f>
        <v>90000</v>
      </c>
      <c r="X76" s="13">
        <f t="shared" ref="X76:AC76" si="35">X78</f>
        <v>0</v>
      </c>
      <c r="Y76" s="13">
        <f t="shared" si="35"/>
        <v>0</v>
      </c>
      <c r="Z76" s="13">
        <f t="shared" si="35"/>
        <v>0</v>
      </c>
      <c r="AA76" s="13">
        <f t="shared" si="35"/>
        <v>0</v>
      </c>
      <c r="AB76" s="13">
        <f t="shared" si="35"/>
        <v>0</v>
      </c>
      <c r="AC76" s="13">
        <f t="shared" si="35"/>
        <v>0</v>
      </c>
    </row>
    <row r="77" spans="1:30" ht="18.75" x14ac:dyDescent="0.3">
      <c r="A77" s="80"/>
      <c r="B77" s="12" t="s">
        <v>74</v>
      </c>
      <c r="C77" s="66"/>
      <c r="D77" s="66"/>
      <c r="E77" s="66"/>
      <c r="F77" s="66"/>
      <c r="G77" s="66"/>
      <c r="H77" s="66"/>
      <c r="I77" s="66"/>
      <c r="J77" s="66"/>
      <c r="K77" s="66"/>
      <c r="L77" s="4"/>
      <c r="M77" s="66"/>
      <c r="N77" s="66"/>
      <c r="O77" s="63"/>
      <c r="P77" s="72">
        <v>36</v>
      </c>
      <c r="Q77" s="73">
        <v>1</v>
      </c>
      <c r="R77" s="17" t="s">
        <v>2</v>
      </c>
      <c r="S77" s="17" t="s">
        <v>83</v>
      </c>
      <c r="T77" s="68"/>
      <c r="U77" s="18">
        <v>0</v>
      </c>
      <c r="V77" s="15">
        <v>500</v>
      </c>
      <c r="W77" s="13">
        <f>W78</f>
        <v>90000</v>
      </c>
      <c r="X77" s="13">
        <f t="shared" ref="X77:AC77" si="36">X78</f>
        <v>0</v>
      </c>
      <c r="Y77" s="13">
        <f t="shared" si="36"/>
        <v>0</v>
      </c>
      <c r="Z77" s="13">
        <f t="shared" si="36"/>
        <v>0</v>
      </c>
      <c r="AA77" s="13">
        <f t="shared" si="36"/>
        <v>0</v>
      </c>
      <c r="AB77" s="13">
        <f t="shared" si="36"/>
        <v>0</v>
      </c>
      <c r="AC77" s="13">
        <f t="shared" si="36"/>
        <v>0</v>
      </c>
    </row>
    <row r="78" spans="1:30" ht="18.75" x14ac:dyDescent="0.3">
      <c r="A78" s="80"/>
      <c r="B78" s="12" t="s">
        <v>19</v>
      </c>
      <c r="C78" s="66"/>
      <c r="D78" s="66"/>
      <c r="E78" s="66"/>
      <c r="F78" s="66"/>
      <c r="G78" s="66"/>
      <c r="H78" s="66"/>
      <c r="I78" s="66"/>
      <c r="J78" s="66"/>
      <c r="K78" s="66"/>
      <c r="L78" s="4"/>
      <c r="M78" s="66"/>
      <c r="N78" s="66"/>
      <c r="O78" s="63"/>
      <c r="P78" s="72">
        <v>36</v>
      </c>
      <c r="Q78" s="73">
        <v>1</v>
      </c>
      <c r="R78" s="17" t="s">
        <v>2</v>
      </c>
      <c r="S78" s="17" t="s">
        <v>83</v>
      </c>
      <c r="T78" s="68"/>
      <c r="U78" s="18">
        <v>0</v>
      </c>
      <c r="V78" s="15">
        <v>540</v>
      </c>
      <c r="W78" s="13">
        <v>90000</v>
      </c>
      <c r="X78" s="13">
        <v>0</v>
      </c>
      <c r="Y78" s="3">
        <v>0</v>
      </c>
      <c r="Z78" s="81"/>
      <c r="AA78" s="82">
        <v>0</v>
      </c>
      <c r="AB78" s="82">
        <v>0</v>
      </c>
      <c r="AC78" s="82">
        <v>0</v>
      </c>
    </row>
    <row r="79" spans="1:30" ht="75" x14ac:dyDescent="0.3">
      <c r="A79" s="80"/>
      <c r="B79" s="5" t="s">
        <v>100</v>
      </c>
      <c r="C79" s="89"/>
      <c r="D79" s="89"/>
      <c r="E79" s="89"/>
      <c r="F79" s="89"/>
      <c r="G79" s="89"/>
      <c r="H79" s="89"/>
      <c r="I79" s="89"/>
      <c r="J79" s="89"/>
      <c r="K79" s="89"/>
      <c r="L79" s="4" t="s">
        <v>34</v>
      </c>
      <c r="M79" s="66" t="s">
        <v>33</v>
      </c>
      <c r="N79" s="66">
        <v>611</v>
      </c>
      <c r="O79" s="63">
        <v>10200</v>
      </c>
      <c r="P79" s="72">
        <v>36</v>
      </c>
      <c r="Q79" s="73">
        <v>2</v>
      </c>
      <c r="R79" s="17" t="s">
        <v>11</v>
      </c>
      <c r="S79" s="17" t="s">
        <v>77</v>
      </c>
      <c r="T79" s="68" t="s">
        <v>32</v>
      </c>
      <c r="U79" s="18">
        <v>0</v>
      </c>
      <c r="V79" s="15" t="s">
        <v>0</v>
      </c>
      <c r="W79" s="13">
        <f>W80+W94+W84+W104</f>
        <v>1863818</v>
      </c>
      <c r="X79" s="13">
        <f t="shared" ref="X79:AC79" si="37">X80+X94+X84+X104</f>
        <v>1845486</v>
      </c>
      <c r="Y79" s="13">
        <f t="shared" si="37"/>
        <v>164648.93</v>
      </c>
      <c r="Z79" s="13">
        <f t="shared" si="37"/>
        <v>0</v>
      </c>
      <c r="AA79" s="13">
        <f t="shared" si="37"/>
        <v>0</v>
      </c>
      <c r="AB79" s="13">
        <f t="shared" si="37"/>
        <v>127537.95</v>
      </c>
      <c r="AC79" s="13">
        <f t="shared" si="37"/>
        <v>0</v>
      </c>
    </row>
    <row r="80" spans="1:30" ht="56.25" x14ac:dyDescent="0.3">
      <c r="A80" s="80"/>
      <c r="B80" s="5" t="s">
        <v>101</v>
      </c>
      <c r="C80" s="66"/>
      <c r="D80" s="66"/>
      <c r="E80" s="66"/>
      <c r="F80" s="66"/>
      <c r="G80" s="66"/>
      <c r="H80" s="66"/>
      <c r="I80" s="66"/>
      <c r="J80" s="66"/>
      <c r="K80" s="66"/>
      <c r="L80" s="4"/>
      <c r="M80" s="66"/>
      <c r="N80" s="66"/>
      <c r="O80" s="63"/>
      <c r="P80" s="72">
        <v>36</v>
      </c>
      <c r="Q80" s="73">
        <v>2</v>
      </c>
      <c r="R80" s="17" t="s">
        <v>2</v>
      </c>
      <c r="S80" s="17" t="s">
        <v>77</v>
      </c>
      <c r="T80" s="68"/>
      <c r="U80" s="18">
        <v>0</v>
      </c>
      <c r="V80" s="15"/>
      <c r="W80" s="13">
        <f>W81</f>
        <v>5857</v>
      </c>
      <c r="X80" s="13">
        <f t="shared" ref="X80:AC80" si="38">X81</f>
        <v>5857</v>
      </c>
      <c r="Y80" s="13">
        <f t="shared" si="38"/>
        <v>0</v>
      </c>
      <c r="Z80" s="13">
        <f t="shared" si="38"/>
        <v>0</v>
      </c>
      <c r="AA80" s="13">
        <f t="shared" si="38"/>
        <v>0</v>
      </c>
      <c r="AB80" s="13">
        <f t="shared" si="38"/>
        <v>0</v>
      </c>
      <c r="AC80" s="13">
        <f t="shared" si="38"/>
        <v>0</v>
      </c>
      <c r="AD80" s="14"/>
    </row>
    <row r="81" spans="1:29" ht="37.5" x14ac:dyDescent="0.3">
      <c r="A81" s="80"/>
      <c r="B81" s="5" t="s">
        <v>109</v>
      </c>
      <c r="C81" s="66"/>
      <c r="D81" s="66"/>
      <c r="E81" s="66"/>
      <c r="F81" s="66"/>
      <c r="G81" s="66"/>
      <c r="H81" s="66"/>
      <c r="I81" s="66"/>
      <c r="J81" s="66"/>
      <c r="K81" s="66"/>
      <c r="L81" s="4"/>
      <c r="M81" s="66"/>
      <c r="N81" s="66"/>
      <c r="O81" s="63"/>
      <c r="P81" s="72">
        <v>36</v>
      </c>
      <c r="Q81" s="73">
        <v>2</v>
      </c>
      <c r="R81" s="17" t="s">
        <v>2</v>
      </c>
      <c r="S81" s="17" t="s">
        <v>108</v>
      </c>
      <c r="T81" s="68"/>
      <c r="U81" s="18">
        <v>0</v>
      </c>
      <c r="V81" s="15"/>
      <c r="W81" s="13">
        <f t="shared" ref="W81:AC82" si="39">W82</f>
        <v>5857</v>
      </c>
      <c r="X81" s="13">
        <f t="shared" si="39"/>
        <v>5857</v>
      </c>
      <c r="Y81" s="13">
        <f t="shared" si="39"/>
        <v>0</v>
      </c>
      <c r="Z81" s="13">
        <f t="shared" si="39"/>
        <v>0</v>
      </c>
      <c r="AA81" s="13">
        <f t="shared" si="39"/>
        <v>0</v>
      </c>
      <c r="AB81" s="13">
        <f t="shared" si="39"/>
        <v>0</v>
      </c>
      <c r="AC81" s="13">
        <f t="shared" si="39"/>
        <v>0</v>
      </c>
    </row>
    <row r="82" spans="1:29" ht="41.25" customHeight="1" x14ac:dyDescent="0.3">
      <c r="A82" s="80"/>
      <c r="B82" s="12" t="s">
        <v>110</v>
      </c>
      <c r="C82" s="63"/>
      <c r="D82" s="64"/>
      <c r="E82" s="64"/>
      <c r="F82" s="64"/>
      <c r="G82" s="64"/>
      <c r="H82" s="64"/>
      <c r="I82" s="64"/>
      <c r="J82" s="64"/>
      <c r="K82" s="65"/>
      <c r="L82" s="4"/>
      <c r="M82" s="66"/>
      <c r="N82" s="66"/>
      <c r="O82" s="63"/>
      <c r="P82" s="72">
        <v>36</v>
      </c>
      <c r="Q82" s="73">
        <v>2</v>
      </c>
      <c r="R82" s="17" t="s">
        <v>2</v>
      </c>
      <c r="S82" s="17" t="s">
        <v>108</v>
      </c>
      <c r="T82" s="68"/>
      <c r="U82" s="18">
        <v>0</v>
      </c>
      <c r="V82" s="15">
        <v>200</v>
      </c>
      <c r="W82" s="13">
        <f>W83</f>
        <v>5857</v>
      </c>
      <c r="X82" s="13">
        <f t="shared" si="39"/>
        <v>5857</v>
      </c>
      <c r="Y82" s="13">
        <f t="shared" si="39"/>
        <v>0</v>
      </c>
      <c r="Z82" s="13">
        <f t="shared" si="39"/>
        <v>0</v>
      </c>
      <c r="AA82" s="13">
        <f t="shared" si="39"/>
        <v>0</v>
      </c>
      <c r="AB82" s="13">
        <f t="shared" si="39"/>
        <v>0</v>
      </c>
      <c r="AC82" s="13">
        <f t="shared" si="39"/>
        <v>0</v>
      </c>
    </row>
    <row r="83" spans="1:29" ht="56.25" x14ac:dyDescent="0.3">
      <c r="A83" s="80"/>
      <c r="B83" s="12" t="s">
        <v>9</v>
      </c>
      <c r="C83" s="94"/>
      <c r="D83" s="95"/>
      <c r="E83" s="95"/>
      <c r="F83" s="95"/>
      <c r="G83" s="95"/>
      <c r="H83" s="95"/>
      <c r="I83" s="95"/>
      <c r="J83" s="95"/>
      <c r="K83" s="96"/>
      <c r="L83" s="4" t="s">
        <v>34</v>
      </c>
      <c r="M83" s="66" t="s">
        <v>33</v>
      </c>
      <c r="N83" s="66">
        <v>244</v>
      </c>
      <c r="O83" s="63">
        <v>10200</v>
      </c>
      <c r="P83" s="72">
        <v>36</v>
      </c>
      <c r="Q83" s="73">
        <v>2</v>
      </c>
      <c r="R83" s="17" t="s">
        <v>2</v>
      </c>
      <c r="S83" s="17" t="s">
        <v>108</v>
      </c>
      <c r="T83" s="68" t="s">
        <v>32</v>
      </c>
      <c r="U83" s="18">
        <v>0</v>
      </c>
      <c r="V83" s="15">
        <v>240</v>
      </c>
      <c r="W83" s="13">
        <v>5857</v>
      </c>
      <c r="X83" s="13">
        <v>5857</v>
      </c>
      <c r="Y83" s="13">
        <v>0</v>
      </c>
      <c r="Z83" s="81"/>
      <c r="AA83" s="82">
        <v>0</v>
      </c>
      <c r="AB83" s="82">
        <v>0</v>
      </c>
      <c r="AC83" s="82">
        <v>0</v>
      </c>
    </row>
    <row r="84" spans="1:29" ht="56.25" x14ac:dyDescent="0.3">
      <c r="A84" s="80"/>
      <c r="B84" s="41" t="s">
        <v>141</v>
      </c>
      <c r="C84" s="26">
        <v>18</v>
      </c>
      <c r="D84" s="27" t="s">
        <v>14</v>
      </c>
      <c r="E84" s="27" t="s">
        <v>13</v>
      </c>
      <c r="F84" s="27" t="s">
        <v>77</v>
      </c>
      <c r="G84" s="28" t="s">
        <v>18</v>
      </c>
      <c r="H84" s="87"/>
      <c r="I84" s="31">
        <f t="shared" ref="I84:N84" si="40">I85+I88+I91</f>
        <v>267397</v>
      </c>
      <c r="J84" s="31">
        <f t="shared" si="40"/>
        <v>267397</v>
      </c>
      <c r="K84" s="31">
        <f t="shared" si="40"/>
        <v>0</v>
      </c>
      <c r="L84" s="31">
        <f t="shared" si="40"/>
        <v>0</v>
      </c>
      <c r="M84" s="31">
        <f t="shared" si="40"/>
        <v>0</v>
      </c>
      <c r="N84" s="31">
        <f t="shared" si="40"/>
        <v>0</v>
      </c>
      <c r="O84" s="63"/>
      <c r="P84" s="72">
        <v>36</v>
      </c>
      <c r="Q84" s="73">
        <v>2</v>
      </c>
      <c r="R84" s="17" t="s">
        <v>13</v>
      </c>
      <c r="S84" s="17" t="s">
        <v>77</v>
      </c>
      <c r="T84" s="68"/>
      <c r="U84" s="18">
        <v>0</v>
      </c>
      <c r="V84" s="15"/>
      <c r="W84" s="13">
        <f>W85+W88+W91</f>
        <v>1675880</v>
      </c>
      <c r="X84" s="13">
        <f t="shared" ref="X84:AC84" si="41">X85+X88+X91</f>
        <v>1675880</v>
      </c>
      <c r="Y84" s="13">
        <f t="shared" si="41"/>
        <v>0</v>
      </c>
      <c r="Z84" s="13">
        <f t="shared" si="41"/>
        <v>0</v>
      </c>
      <c r="AA84" s="13">
        <f t="shared" si="41"/>
        <v>0</v>
      </c>
      <c r="AB84" s="13">
        <f t="shared" si="41"/>
        <v>0</v>
      </c>
      <c r="AC84" s="13">
        <f t="shared" si="41"/>
        <v>0</v>
      </c>
    </row>
    <row r="85" spans="1:29" ht="18.75" x14ac:dyDescent="0.3">
      <c r="A85" s="80"/>
      <c r="B85" s="25" t="s">
        <v>113</v>
      </c>
      <c r="C85" s="26" t="s">
        <v>114</v>
      </c>
      <c r="D85" s="27" t="s">
        <v>14</v>
      </c>
      <c r="E85" s="27" t="s">
        <v>13</v>
      </c>
      <c r="F85" s="27" t="s">
        <v>115</v>
      </c>
      <c r="G85" s="28" t="s">
        <v>18</v>
      </c>
      <c r="H85" s="87"/>
      <c r="I85" s="31">
        <f t="shared" ref="I85:N85" si="42">I87</f>
        <v>1057</v>
      </c>
      <c r="J85" s="31">
        <f t="shared" si="42"/>
        <v>1057</v>
      </c>
      <c r="K85" s="31">
        <f t="shared" si="42"/>
        <v>0</v>
      </c>
      <c r="L85" s="31">
        <f t="shared" si="42"/>
        <v>0</v>
      </c>
      <c r="M85" s="31">
        <f t="shared" si="42"/>
        <v>0</v>
      </c>
      <c r="N85" s="31">
        <f t="shared" si="42"/>
        <v>0</v>
      </c>
      <c r="O85" s="63"/>
      <c r="P85" s="72">
        <v>36</v>
      </c>
      <c r="Q85" s="73">
        <v>2</v>
      </c>
      <c r="R85" s="17" t="s">
        <v>13</v>
      </c>
      <c r="S85" s="17" t="s">
        <v>115</v>
      </c>
      <c r="T85" s="68"/>
      <c r="U85" s="18">
        <v>0</v>
      </c>
      <c r="V85" s="15"/>
      <c r="W85" s="13">
        <f>W86</f>
        <v>1040</v>
      </c>
      <c r="X85" s="13">
        <f t="shared" ref="X85:AC85" si="43">X86</f>
        <v>1040</v>
      </c>
      <c r="Y85" s="13">
        <f t="shared" si="43"/>
        <v>0</v>
      </c>
      <c r="Z85" s="13">
        <f t="shared" si="43"/>
        <v>0</v>
      </c>
      <c r="AA85" s="13">
        <f t="shared" si="43"/>
        <v>0</v>
      </c>
      <c r="AB85" s="13">
        <f t="shared" si="43"/>
        <v>0</v>
      </c>
      <c r="AC85" s="13">
        <f t="shared" si="43"/>
        <v>0</v>
      </c>
    </row>
    <row r="86" spans="1:29" ht="56.25" x14ac:dyDescent="0.3">
      <c r="A86" s="80"/>
      <c r="B86" s="22" t="s">
        <v>110</v>
      </c>
      <c r="C86" s="26" t="s">
        <v>114</v>
      </c>
      <c r="D86" s="27" t="s">
        <v>14</v>
      </c>
      <c r="E86" s="27" t="s">
        <v>13</v>
      </c>
      <c r="F86" s="27" t="s">
        <v>115</v>
      </c>
      <c r="G86" s="28" t="s">
        <v>18</v>
      </c>
      <c r="H86" s="87">
        <v>200</v>
      </c>
      <c r="I86" s="31">
        <f t="shared" ref="I86:N86" si="44">I87</f>
        <v>1057</v>
      </c>
      <c r="J86" s="31">
        <f t="shared" si="44"/>
        <v>1057</v>
      </c>
      <c r="K86" s="31">
        <f t="shared" si="44"/>
        <v>0</v>
      </c>
      <c r="L86" s="31">
        <f t="shared" si="44"/>
        <v>0</v>
      </c>
      <c r="M86" s="31">
        <f t="shared" si="44"/>
        <v>0</v>
      </c>
      <c r="N86" s="31">
        <f t="shared" si="44"/>
        <v>0</v>
      </c>
      <c r="O86" s="63"/>
      <c r="P86" s="72">
        <v>36</v>
      </c>
      <c r="Q86" s="73">
        <v>2</v>
      </c>
      <c r="R86" s="17" t="s">
        <v>13</v>
      </c>
      <c r="S86" s="17" t="s">
        <v>115</v>
      </c>
      <c r="T86" s="68"/>
      <c r="U86" s="18">
        <v>0</v>
      </c>
      <c r="V86" s="15">
        <v>200</v>
      </c>
      <c r="W86" s="13">
        <f>W87</f>
        <v>1040</v>
      </c>
      <c r="X86" s="13">
        <f t="shared" ref="X86:AC86" si="45">X87</f>
        <v>1040</v>
      </c>
      <c r="Y86" s="13">
        <f t="shared" si="45"/>
        <v>0</v>
      </c>
      <c r="Z86" s="13">
        <f t="shared" si="45"/>
        <v>0</v>
      </c>
      <c r="AA86" s="13">
        <f t="shared" si="45"/>
        <v>0</v>
      </c>
      <c r="AB86" s="13">
        <f t="shared" si="45"/>
        <v>0</v>
      </c>
      <c r="AC86" s="13">
        <f t="shared" si="45"/>
        <v>0</v>
      </c>
    </row>
    <row r="87" spans="1:29" ht="56.25" x14ac:dyDescent="0.3">
      <c r="A87" s="80"/>
      <c r="B87" s="25" t="s">
        <v>9</v>
      </c>
      <c r="C87" s="26" t="s">
        <v>114</v>
      </c>
      <c r="D87" s="27" t="s">
        <v>14</v>
      </c>
      <c r="E87" s="27" t="s">
        <v>13</v>
      </c>
      <c r="F87" s="27" t="s">
        <v>115</v>
      </c>
      <c r="G87" s="28" t="s">
        <v>18</v>
      </c>
      <c r="H87" s="87">
        <v>240</v>
      </c>
      <c r="I87" s="31">
        <v>1057</v>
      </c>
      <c r="J87" s="32">
        <v>1057</v>
      </c>
      <c r="K87" s="31">
        <v>0</v>
      </c>
      <c r="L87" s="32">
        <v>0</v>
      </c>
      <c r="M87" s="31">
        <v>0</v>
      </c>
      <c r="N87" s="32">
        <v>0</v>
      </c>
      <c r="O87" s="63"/>
      <c r="P87" s="72">
        <v>36</v>
      </c>
      <c r="Q87" s="73">
        <v>2</v>
      </c>
      <c r="R87" s="17" t="s">
        <v>13</v>
      </c>
      <c r="S87" s="17" t="s">
        <v>115</v>
      </c>
      <c r="T87" s="68"/>
      <c r="U87" s="18">
        <v>0</v>
      </c>
      <c r="V87" s="15">
        <v>240</v>
      </c>
      <c r="W87" s="13">
        <v>1040</v>
      </c>
      <c r="X87" s="13">
        <v>1040</v>
      </c>
      <c r="Y87" s="13">
        <v>0</v>
      </c>
      <c r="Z87" s="81"/>
      <c r="AA87" s="82">
        <v>0</v>
      </c>
      <c r="AB87" s="82">
        <v>0</v>
      </c>
      <c r="AC87" s="82">
        <v>0</v>
      </c>
    </row>
    <row r="88" spans="1:29" ht="18.75" x14ac:dyDescent="0.3">
      <c r="A88" s="80"/>
      <c r="B88" s="25" t="s">
        <v>116</v>
      </c>
      <c r="C88" s="26" t="s">
        <v>114</v>
      </c>
      <c r="D88" s="27" t="s">
        <v>14</v>
      </c>
      <c r="E88" s="27" t="s">
        <v>13</v>
      </c>
      <c r="F88" s="27" t="s">
        <v>117</v>
      </c>
      <c r="G88" s="28" t="s">
        <v>18</v>
      </c>
      <c r="H88" s="87"/>
      <c r="I88" s="31">
        <f t="shared" ref="I88:N89" si="46">I89</f>
        <v>133170</v>
      </c>
      <c r="J88" s="31">
        <f t="shared" si="46"/>
        <v>133170</v>
      </c>
      <c r="K88" s="31">
        <f t="shared" si="46"/>
        <v>0</v>
      </c>
      <c r="L88" s="31">
        <f t="shared" si="46"/>
        <v>0</v>
      </c>
      <c r="M88" s="31">
        <f t="shared" si="46"/>
        <v>0</v>
      </c>
      <c r="N88" s="31">
        <f t="shared" si="46"/>
        <v>0</v>
      </c>
      <c r="O88" s="63"/>
      <c r="P88" s="72">
        <v>36</v>
      </c>
      <c r="Q88" s="73">
        <v>2</v>
      </c>
      <c r="R88" s="17" t="s">
        <v>13</v>
      </c>
      <c r="S88" s="17" t="s">
        <v>117</v>
      </c>
      <c r="T88" s="68"/>
      <c r="U88" s="18">
        <v>0</v>
      </c>
      <c r="V88" s="15"/>
      <c r="W88" s="13">
        <f>W89</f>
        <v>444720</v>
      </c>
      <c r="X88" s="13">
        <f t="shared" ref="X88:AC88" si="47">X89</f>
        <v>444720</v>
      </c>
      <c r="Y88" s="13">
        <f t="shared" si="47"/>
        <v>0</v>
      </c>
      <c r="Z88" s="13">
        <f t="shared" si="47"/>
        <v>0</v>
      </c>
      <c r="AA88" s="13">
        <f t="shared" si="47"/>
        <v>0</v>
      </c>
      <c r="AB88" s="13">
        <f t="shared" si="47"/>
        <v>0</v>
      </c>
      <c r="AC88" s="13">
        <f t="shared" si="47"/>
        <v>0</v>
      </c>
    </row>
    <row r="89" spans="1:29" ht="56.25" x14ac:dyDescent="0.3">
      <c r="A89" s="80"/>
      <c r="B89" s="22" t="s">
        <v>110</v>
      </c>
      <c r="C89" s="26" t="s">
        <v>114</v>
      </c>
      <c r="D89" s="27" t="s">
        <v>14</v>
      </c>
      <c r="E89" s="27" t="s">
        <v>13</v>
      </c>
      <c r="F89" s="27" t="s">
        <v>117</v>
      </c>
      <c r="G89" s="28" t="s">
        <v>18</v>
      </c>
      <c r="H89" s="87">
        <v>200</v>
      </c>
      <c r="I89" s="31">
        <f t="shared" si="46"/>
        <v>133170</v>
      </c>
      <c r="J89" s="31">
        <f t="shared" si="46"/>
        <v>133170</v>
      </c>
      <c r="K89" s="31">
        <f t="shared" si="46"/>
        <v>0</v>
      </c>
      <c r="L89" s="31">
        <f t="shared" si="46"/>
        <v>0</v>
      </c>
      <c r="M89" s="31">
        <f t="shared" si="46"/>
        <v>0</v>
      </c>
      <c r="N89" s="31">
        <f t="shared" si="46"/>
        <v>0</v>
      </c>
      <c r="O89" s="63"/>
      <c r="P89" s="23">
        <v>36</v>
      </c>
      <c r="Q89" s="15">
        <v>2</v>
      </c>
      <c r="R89" s="16" t="s">
        <v>13</v>
      </c>
      <c r="S89" s="16" t="s">
        <v>117</v>
      </c>
      <c r="T89" s="67"/>
      <c r="U89" s="71">
        <v>0</v>
      </c>
      <c r="V89" s="15">
        <v>200</v>
      </c>
      <c r="W89" s="13">
        <f>W90</f>
        <v>444720</v>
      </c>
      <c r="X89" s="13">
        <f t="shared" ref="X89:AC89" si="48">X90</f>
        <v>444720</v>
      </c>
      <c r="Y89" s="13">
        <f t="shared" si="48"/>
        <v>0</v>
      </c>
      <c r="Z89" s="13">
        <f t="shared" si="48"/>
        <v>0</v>
      </c>
      <c r="AA89" s="13">
        <f t="shared" si="48"/>
        <v>0</v>
      </c>
      <c r="AB89" s="13">
        <f t="shared" si="48"/>
        <v>0</v>
      </c>
      <c r="AC89" s="13">
        <f t="shared" si="48"/>
        <v>0</v>
      </c>
    </row>
    <row r="90" spans="1:29" ht="56.25" x14ac:dyDescent="0.3">
      <c r="A90" s="80"/>
      <c r="B90" s="25" t="s">
        <v>9</v>
      </c>
      <c r="C90" s="26" t="s">
        <v>114</v>
      </c>
      <c r="D90" s="27" t="s">
        <v>14</v>
      </c>
      <c r="E90" s="27" t="s">
        <v>13</v>
      </c>
      <c r="F90" s="27" t="s">
        <v>117</v>
      </c>
      <c r="G90" s="28" t="s">
        <v>18</v>
      </c>
      <c r="H90" s="87">
        <v>240</v>
      </c>
      <c r="I90" s="31">
        <v>133170</v>
      </c>
      <c r="J90" s="32">
        <v>133170</v>
      </c>
      <c r="K90" s="31">
        <v>0</v>
      </c>
      <c r="L90" s="32">
        <v>0</v>
      </c>
      <c r="M90" s="31">
        <v>0</v>
      </c>
      <c r="N90" s="32">
        <v>0</v>
      </c>
      <c r="O90" s="63"/>
      <c r="P90" s="72">
        <v>36</v>
      </c>
      <c r="Q90" s="73">
        <v>2</v>
      </c>
      <c r="R90" s="17" t="s">
        <v>13</v>
      </c>
      <c r="S90" s="17" t="s">
        <v>117</v>
      </c>
      <c r="T90" s="68"/>
      <c r="U90" s="18">
        <v>0</v>
      </c>
      <c r="V90" s="15">
        <v>240</v>
      </c>
      <c r="W90" s="13">
        <v>444720</v>
      </c>
      <c r="X90" s="13">
        <v>444720</v>
      </c>
      <c r="Y90" s="13">
        <v>0</v>
      </c>
      <c r="Z90" s="81"/>
      <c r="AA90" s="82">
        <v>0</v>
      </c>
      <c r="AB90" s="82">
        <v>0</v>
      </c>
      <c r="AC90" s="82">
        <v>0</v>
      </c>
    </row>
    <row r="91" spans="1:29" ht="37.5" x14ac:dyDescent="0.3">
      <c r="A91" s="80"/>
      <c r="B91" s="25" t="s">
        <v>118</v>
      </c>
      <c r="C91" s="26" t="s">
        <v>114</v>
      </c>
      <c r="D91" s="27" t="s">
        <v>14</v>
      </c>
      <c r="E91" s="27" t="s">
        <v>13</v>
      </c>
      <c r="F91" s="27" t="s">
        <v>119</v>
      </c>
      <c r="G91" s="28" t="s">
        <v>18</v>
      </c>
      <c r="H91" s="87"/>
      <c r="I91" s="31">
        <f t="shared" ref="I91:N92" si="49">I92</f>
        <v>133170</v>
      </c>
      <c r="J91" s="31">
        <f t="shared" si="49"/>
        <v>133170</v>
      </c>
      <c r="K91" s="31">
        <f t="shared" si="49"/>
        <v>0</v>
      </c>
      <c r="L91" s="31">
        <f t="shared" si="49"/>
        <v>0</v>
      </c>
      <c r="M91" s="31">
        <f t="shared" si="49"/>
        <v>0</v>
      </c>
      <c r="N91" s="31">
        <f t="shared" si="49"/>
        <v>0</v>
      </c>
      <c r="O91" s="63"/>
      <c r="P91" s="72">
        <v>36</v>
      </c>
      <c r="Q91" s="73">
        <v>2</v>
      </c>
      <c r="R91" s="17" t="s">
        <v>13</v>
      </c>
      <c r="S91" s="17" t="s">
        <v>119</v>
      </c>
      <c r="T91" s="68"/>
      <c r="U91" s="18">
        <v>0</v>
      </c>
      <c r="V91" s="15"/>
      <c r="W91" s="13">
        <f>W92</f>
        <v>1230120</v>
      </c>
      <c r="X91" s="13">
        <f t="shared" ref="X91:AC91" si="50">X92</f>
        <v>1230120</v>
      </c>
      <c r="Y91" s="13">
        <f t="shared" si="50"/>
        <v>0</v>
      </c>
      <c r="Z91" s="13">
        <f t="shared" si="50"/>
        <v>0</v>
      </c>
      <c r="AA91" s="13">
        <f t="shared" si="50"/>
        <v>0</v>
      </c>
      <c r="AB91" s="13">
        <f t="shared" si="50"/>
        <v>0</v>
      </c>
      <c r="AC91" s="13">
        <f t="shared" si="50"/>
        <v>0</v>
      </c>
    </row>
    <row r="92" spans="1:29" ht="56.25" x14ac:dyDescent="0.3">
      <c r="A92" s="80"/>
      <c r="B92" s="22" t="s">
        <v>110</v>
      </c>
      <c r="C92" s="26" t="s">
        <v>114</v>
      </c>
      <c r="D92" s="27" t="s">
        <v>14</v>
      </c>
      <c r="E92" s="27" t="s">
        <v>13</v>
      </c>
      <c r="F92" s="27" t="s">
        <v>119</v>
      </c>
      <c r="G92" s="28" t="s">
        <v>18</v>
      </c>
      <c r="H92" s="87">
        <v>200</v>
      </c>
      <c r="I92" s="31">
        <f t="shared" si="49"/>
        <v>133170</v>
      </c>
      <c r="J92" s="31">
        <f t="shared" si="49"/>
        <v>133170</v>
      </c>
      <c r="K92" s="31">
        <f t="shared" si="49"/>
        <v>0</v>
      </c>
      <c r="L92" s="31">
        <f t="shared" si="49"/>
        <v>0</v>
      </c>
      <c r="M92" s="31">
        <f t="shared" si="49"/>
        <v>0</v>
      </c>
      <c r="N92" s="31">
        <f t="shared" si="49"/>
        <v>0</v>
      </c>
      <c r="O92" s="63"/>
      <c r="P92" s="72">
        <v>36</v>
      </c>
      <c r="Q92" s="73">
        <v>2</v>
      </c>
      <c r="R92" s="17" t="s">
        <v>13</v>
      </c>
      <c r="S92" s="17" t="s">
        <v>119</v>
      </c>
      <c r="T92" s="68"/>
      <c r="U92" s="18">
        <v>0</v>
      </c>
      <c r="V92" s="15">
        <v>200</v>
      </c>
      <c r="W92" s="13">
        <f>W93</f>
        <v>1230120</v>
      </c>
      <c r="X92" s="13">
        <f t="shared" ref="X92:AC92" si="51">X93</f>
        <v>1230120</v>
      </c>
      <c r="Y92" s="13">
        <f t="shared" si="51"/>
        <v>0</v>
      </c>
      <c r="Z92" s="13">
        <f t="shared" si="51"/>
        <v>0</v>
      </c>
      <c r="AA92" s="13">
        <f t="shared" si="51"/>
        <v>0</v>
      </c>
      <c r="AB92" s="13">
        <f t="shared" si="51"/>
        <v>0</v>
      </c>
      <c r="AC92" s="13">
        <f t="shared" si="51"/>
        <v>0</v>
      </c>
    </row>
    <row r="93" spans="1:29" ht="56.25" x14ac:dyDescent="0.3">
      <c r="A93" s="80"/>
      <c r="B93" s="25" t="s">
        <v>9</v>
      </c>
      <c r="C93" s="26" t="s">
        <v>114</v>
      </c>
      <c r="D93" s="27" t="s">
        <v>14</v>
      </c>
      <c r="E93" s="27" t="s">
        <v>13</v>
      </c>
      <c r="F93" s="27" t="s">
        <v>119</v>
      </c>
      <c r="G93" s="28" t="s">
        <v>18</v>
      </c>
      <c r="H93" s="87">
        <v>240</v>
      </c>
      <c r="I93" s="31">
        <v>133170</v>
      </c>
      <c r="J93" s="32">
        <v>133170</v>
      </c>
      <c r="K93" s="31">
        <v>0</v>
      </c>
      <c r="L93" s="32">
        <v>0</v>
      </c>
      <c r="M93" s="31">
        <v>0</v>
      </c>
      <c r="N93" s="32">
        <v>0</v>
      </c>
      <c r="O93" s="63"/>
      <c r="P93" s="72">
        <v>36</v>
      </c>
      <c r="Q93" s="73">
        <v>2</v>
      </c>
      <c r="R93" s="17" t="s">
        <v>13</v>
      </c>
      <c r="S93" s="17" t="s">
        <v>119</v>
      </c>
      <c r="T93" s="68"/>
      <c r="U93" s="18">
        <v>0</v>
      </c>
      <c r="V93" s="15">
        <v>240</v>
      </c>
      <c r="W93" s="13">
        <v>1230120</v>
      </c>
      <c r="X93" s="13">
        <v>1230120</v>
      </c>
      <c r="Y93" s="13">
        <v>0</v>
      </c>
      <c r="Z93" s="81"/>
      <c r="AA93" s="82">
        <v>0</v>
      </c>
      <c r="AB93" s="82">
        <v>0</v>
      </c>
      <c r="AC93" s="82">
        <v>0</v>
      </c>
    </row>
    <row r="94" spans="1:29" ht="37.5" x14ac:dyDescent="0.3">
      <c r="A94" s="80"/>
      <c r="B94" s="5" t="s">
        <v>102</v>
      </c>
      <c r="C94" s="89"/>
      <c r="D94" s="89"/>
      <c r="E94" s="89"/>
      <c r="F94" s="89"/>
      <c r="G94" s="89"/>
      <c r="H94" s="89"/>
      <c r="I94" s="89"/>
      <c r="J94" s="89"/>
      <c r="K94" s="89"/>
      <c r="L94" s="4" t="s">
        <v>31</v>
      </c>
      <c r="M94" s="66" t="s">
        <v>30</v>
      </c>
      <c r="N94" s="66">
        <v>852</v>
      </c>
      <c r="O94" s="63">
        <v>10100</v>
      </c>
      <c r="P94" s="72">
        <v>36</v>
      </c>
      <c r="Q94" s="73" t="s">
        <v>14</v>
      </c>
      <c r="R94" s="17" t="s">
        <v>15</v>
      </c>
      <c r="S94" s="17" t="s">
        <v>77</v>
      </c>
      <c r="T94" s="68" t="s">
        <v>29</v>
      </c>
      <c r="U94" s="18">
        <v>0</v>
      </c>
      <c r="V94" s="15" t="s">
        <v>0</v>
      </c>
      <c r="W94" s="13">
        <f>W95+W98+W101</f>
        <v>136041</v>
      </c>
      <c r="X94" s="13">
        <f t="shared" ref="X94:AC94" si="52">X95+X98+X101</f>
        <v>117709</v>
      </c>
      <c r="Y94" s="13">
        <f t="shared" si="52"/>
        <v>164648.93</v>
      </c>
      <c r="Z94" s="13">
        <f t="shared" si="52"/>
        <v>0</v>
      </c>
      <c r="AA94" s="13">
        <f t="shared" si="52"/>
        <v>0</v>
      </c>
      <c r="AB94" s="13">
        <f t="shared" si="52"/>
        <v>127537.95</v>
      </c>
      <c r="AC94" s="13">
        <f t="shared" si="52"/>
        <v>0</v>
      </c>
    </row>
    <row r="95" spans="1:29" ht="21.75" customHeight="1" x14ac:dyDescent="0.3">
      <c r="A95" s="80"/>
      <c r="B95" s="12" t="s">
        <v>12</v>
      </c>
      <c r="C95" s="89"/>
      <c r="D95" s="89"/>
      <c r="E95" s="89"/>
      <c r="F95" s="89"/>
      <c r="G95" s="89"/>
      <c r="H95" s="89"/>
      <c r="I95" s="89"/>
      <c r="J95" s="89"/>
      <c r="K95" s="89"/>
      <c r="L95" s="4" t="s">
        <v>31</v>
      </c>
      <c r="M95" s="66" t="s">
        <v>30</v>
      </c>
      <c r="N95" s="66">
        <v>244</v>
      </c>
      <c r="O95" s="63">
        <v>10100</v>
      </c>
      <c r="P95" s="72">
        <v>36</v>
      </c>
      <c r="Q95" s="73" t="s">
        <v>14</v>
      </c>
      <c r="R95" s="17" t="s">
        <v>15</v>
      </c>
      <c r="S95" s="17" t="s">
        <v>78</v>
      </c>
      <c r="T95" s="68" t="s">
        <v>29</v>
      </c>
      <c r="U95" s="18">
        <v>0</v>
      </c>
      <c r="V95" s="15"/>
      <c r="W95" s="13">
        <f>W96</f>
        <v>18332</v>
      </c>
      <c r="X95" s="13">
        <f t="shared" ref="X95:AC96" si="53">X96</f>
        <v>0</v>
      </c>
      <c r="Y95" s="13">
        <f t="shared" ref="Y95:AC95" si="54">Y96</f>
        <v>164648.93</v>
      </c>
      <c r="Z95" s="13">
        <f t="shared" si="54"/>
        <v>0</v>
      </c>
      <c r="AA95" s="13">
        <f t="shared" si="54"/>
        <v>0</v>
      </c>
      <c r="AB95" s="13">
        <f t="shared" si="54"/>
        <v>127537.95</v>
      </c>
      <c r="AC95" s="13">
        <f t="shared" si="54"/>
        <v>0</v>
      </c>
    </row>
    <row r="96" spans="1:29" ht="56.25" x14ac:dyDescent="0.3">
      <c r="A96" s="80"/>
      <c r="B96" s="12" t="s">
        <v>110</v>
      </c>
      <c r="C96" s="66"/>
      <c r="D96" s="66"/>
      <c r="E96" s="66"/>
      <c r="F96" s="66"/>
      <c r="G96" s="66"/>
      <c r="H96" s="66"/>
      <c r="I96" s="66"/>
      <c r="J96" s="66"/>
      <c r="K96" s="66"/>
      <c r="L96" s="4"/>
      <c r="M96" s="66"/>
      <c r="N96" s="66"/>
      <c r="O96" s="63"/>
      <c r="P96" s="72">
        <v>36</v>
      </c>
      <c r="Q96" s="73">
        <v>2</v>
      </c>
      <c r="R96" s="17" t="s">
        <v>15</v>
      </c>
      <c r="S96" s="17" t="s">
        <v>78</v>
      </c>
      <c r="T96" s="68"/>
      <c r="U96" s="18">
        <v>0</v>
      </c>
      <c r="V96" s="15">
        <v>200</v>
      </c>
      <c r="W96" s="13">
        <f>W97</f>
        <v>18332</v>
      </c>
      <c r="X96" s="13">
        <f t="shared" si="53"/>
        <v>0</v>
      </c>
      <c r="Y96" s="13">
        <f t="shared" si="53"/>
        <v>164648.93</v>
      </c>
      <c r="Z96" s="13">
        <f t="shared" si="53"/>
        <v>0</v>
      </c>
      <c r="AA96" s="13">
        <f t="shared" si="53"/>
        <v>0</v>
      </c>
      <c r="AB96" s="13">
        <f t="shared" si="53"/>
        <v>127537.95</v>
      </c>
      <c r="AC96" s="13">
        <f t="shared" si="53"/>
        <v>0</v>
      </c>
    </row>
    <row r="97" spans="1:29" ht="56.25" x14ac:dyDescent="0.3">
      <c r="A97" s="80"/>
      <c r="B97" s="12" t="s">
        <v>9</v>
      </c>
      <c r="C97" s="89"/>
      <c r="D97" s="89"/>
      <c r="E97" s="89"/>
      <c r="F97" s="89"/>
      <c r="G97" s="89"/>
      <c r="H97" s="89"/>
      <c r="I97" s="89"/>
      <c r="J97" s="89"/>
      <c r="K97" s="89"/>
      <c r="L97" s="4" t="s">
        <v>31</v>
      </c>
      <c r="M97" s="66" t="s">
        <v>30</v>
      </c>
      <c r="N97" s="66">
        <v>852</v>
      </c>
      <c r="O97" s="63">
        <v>10100</v>
      </c>
      <c r="P97" s="72">
        <v>36</v>
      </c>
      <c r="Q97" s="73" t="s">
        <v>14</v>
      </c>
      <c r="R97" s="17" t="s">
        <v>15</v>
      </c>
      <c r="S97" s="17" t="s">
        <v>78</v>
      </c>
      <c r="T97" s="68" t="s">
        <v>29</v>
      </c>
      <c r="U97" s="18">
        <v>0</v>
      </c>
      <c r="V97" s="15">
        <v>240</v>
      </c>
      <c r="W97" s="13">
        <f>13332+5000</f>
        <v>18332</v>
      </c>
      <c r="X97" s="13">
        <v>0</v>
      </c>
      <c r="Y97" s="3">
        <v>164648.93</v>
      </c>
      <c r="Z97" s="81"/>
      <c r="AA97" s="82">
        <v>0</v>
      </c>
      <c r="AB97" s="82">
        <v>127537.95</v>
      </c>
      <c r="AC97" s="82">
        <v>0</v>
      </c>
    </row>
    <row r="98" spans="1:29" ht="119.25" customHeight="1" x14ac:dyDescent="0.3">
      <c r="A98" s="80"/>
      <c r="B98" s="41" t="s">
        <v>136</v>
      </c>
      <c r="C98" s="66"/>
      <c r="D98" s="66"/>
      <c r="E98" s="66"/>
      <c r="F98" s="66"/>
      <c r="G98" s="66"/>
      <c r="H98" s="66"/>
      <c r="I98" s="66"/>
      <c r="J98" s="66"/>
      <c r="K98" s="66"/>
      <c r="L98" s="4"/>
      <c r="M98" s="66"/>
      <c r="N98" s="66"/>
      <c r="O98" s="63"/>
      <c r="P98" s="26" t="s">
        <v>95</v>
      </c>
      <c r="Q98" s="27" t="s">
        <v>14</v>
      </c>
      <c r="R98" s="27" t="s">
        <v>15</v>
      </c>
      <c r="S98" s="27" t="s">
        <v>94</v>
      </c>
      <c r="T98" s="28" t="s">
        <v>18</v>
      </c>
      <c r="U98" s="28" t="s">
        <v>18</v>
      </c>
      <c r="V98" s="15"/>
      <c r="W98" s="13">
        <f>W99</f>
        <v>87472</v>
      </c>
      <c r="X98" s="13">
        <f t="shared" ref="X98:AC98" si="55">X99</f>
        <v>87472</v>
      </c>
      <c r="Y98" s="13">
        <f t="shared" si="55"/>
        <v>0</v>
      </c>
      <c r="Z98" s="13">
        <f t="shared" si="55"/>
        <v>0</v>
      </c>
      <c r="AA98" s="13">
        <f t="shared" si="55"/>
        <v>0</v>
      </c>
      <c r="AB98" s="13">
        <f t="shared" si="55"/>
        <v>0</v>
      </c>
      <c r="AC98" s="13">
        <f t="shared" si="55"/>
        <v>0</v>
      </c>
    </row>
    <row r="99" spans="1:29" ht="56.25" x14ac:dyDescent="0.3">
      <c r="A99" s="80"/>
      <c r="B99" s="12" t="s">
        <v>110</v>
      </c>
      <c r="C99" s="66"/>
      <c r="D99" s="66"/>
      <c r="E99" s="66"/>
      <c r="F99" s="66"/>
      <c r="G99" s="66"/>
      <c r="H99" s="66"/>
      <c r="I99" s="66"/>
      <c r="J99" s="66"/>
      <c r="K99" s="66"/>
      <c r="L99" s="4"/>
      <c r="M99" s="66"/>
      <c r="N99" s="66"/>
      <c r="O99" s="63"/>
      <c r="P99" s="26" t="s">
        <v>95</v>
      </c>
      <c r="Q99" s="27" t="s">
        <v>14</v>
      </c>
      <c r="R99" s="27" t="s">
        <v>15</v>
      </c>
      <c r="S99" s="27" t="s">
        <v>94</v>
      </c>
      <c r="T99" s="28" t="s">
        <v>18</v>
      </c>
      <c r="U99" s="28" t="s">
        <v>18</v>
      </c>
      <c r="V99" s="15">
        <v>200</v>
      </c>
      <c r="W99" s="13">
        <f>W100</f>
        <v>87472</v>
      </c>
      <c r="X99" s="13">
        <f t="shared" ref="X99:AC99" si="56">X100</f>
        <v>87472</v>
      </c>
      <c r="Y99" s="13">
        <f t="shared" si="56"/>
        <v>0</v>
      </c>
      <c r="Z99" s="13">
        <f t="shared" si="56"/>
        <v>0</v>
      </c>
      <c r="AA99" s="13">
        <f t="shared" si="56"/>
        <v>0</v>
      </c>
      <c r="AB99" s="13">
        <f t="shared" si="56"/>
        <v>0</v>
      </c>
      <c r="AC99" s="13">
        <f t="shared" si="56"/>
        <v>0</v>
      </c>
    </row>
    <row r="100" spans="1:29" ht="56.25" x14ac:dyDescent="0.3">
      <c r="A100" s="80"/>
      <c r="B100" s="24" t="s">
        <v>9</v>
      </c>
      <c r="C100" s="66"/>
      <c r="D100" s="66"/>
      <c r="E100" s="66"/>
      <c r="F100" s="66"/>
      <c r="G100" s="66"/>
      <c r="H100" s="66"/>
      <c r="I100" s="66"/>
      <c r="J100" s="66"/>
      <c r="K100" s="66"/>
      <c r="L100" s="4"/>
      <c r="M100" s="66"/>
      <c r="N100" s="66"/>
      <c r="O100" s="63"/>
      <c r="P100" s="26" t="s">
        <v>95</v>
      </c>
      <c r="Q100" s="27" t="s">
        <v>14</v>
      </c>
      <c r="R100" s="27" t="s">
        <v>15</v>
      </c>
      <c r="S100" s="27" t="s">
        <v>94</v>
      </c>
      <c r="T100" s="28" t="s">
        <v>18</v>
      </c>
      <c r="U100" s="28" t="s">
        <v>18</v>
      </c>
      <c r="V100" s="15">
        <v>240</v>
      </c>
      <c r="W100" s="13">
        <v>87472</v>
      </c>
      <c r="X100" s="13">
        <v>87472</v>
      </c>
      <c r="Y100" s="3">
        <v>0</v>
      </c>
      <c r="Z100" s="81"/>
      <c r="AA100" s="82">
        <v>0</v>
      </c>
      <c r="AB100" s="82">
        <v>0</v>
      </c>
      <c r="AC100" s="82">
        <v>0</v>
      </c>
    </row>
    <row r="101" spans="1:29" ht="75" x14ac:dyDescent="0.3">
      <c r="A101" s="80"/>
      <c r="B101" s="37" t="s">
        <v>147</v>
      </c>
      <c r="C101" s="33" t="s">
        <v>114</v>
      </c>
      <c r="D101" s="34" t="s">
        <v>14</v>
      </c>
      <c r="E101" s="34" t="s">
        <v>15</v>
      </c>
      <c r="F101" s="34" t="s">
        <v>123</v>
      </c>
      <c r="G101" s="35" t="s">
        <v>18</v>
      </c>
      <c r="H101" s="36"/>
      <c r="I101" s="66"/>
      <c r="J101" s="66"/>
      <c r="K101" s="66"/>
      <c r="L101" s="4"/>
      <c r="M101" s="66"/>
      <c r="N101" s="66"/>
      <c r="O101" s="63"/>
      <c r="P101" s="26" t="s">
        <v>95</v>
      </c>
      <c r="Q101" s="27" t="s">
        <v>14</v>
      </c>
      <c r="R101" s="27" t="s">
        <v>15</v>
      </c>
      <c r="S101" s="34" t="s">
        <v>123</v>
      </c>
      <c r="T101" s="28" t="s">
        <v>18</v>
      </c>
      <c r="U101" s="28" t="s">
        <v>18</v>
      </c>
      <c r="V101" s="15"/>
      <c r="W101" s="13">
        <f>W102</f>
        <v>30237</v>
      </c>
      <c r="X101" s="13">
        <f t="shared" ref="X101:AC101" si="57">X102</f>
        <v>30237</v>
      </c>
      <c r="Y101" s="13">
        <f t="shared" si="57"/>
        <v>0</v>
      </c>
      <c r="Z101" s="13">
        <f t="shared" si="57"/>
        <v>0</v>
      </c>
      <c r="AA101" s="13">
        <f t="shared" si="57"/>
        <v>0</v>
      </c>
      <c r="AB101" s="13">
        <f t="shared" si="57"/>
        <v>0</v>
      </c>
      <c r="AC101" s="13">
        <f t="shared" si="57"/>
        <v>0</v>
      </c>
    </row>
    <row r="102" spans="1:29" ht="42.75" customHeight="1" x14ac:dyDescent="0.3">
      <c r="A102" s="80"/>
      <c r="B102" s="5" t="s">
        <v>110</v>
      </c>
      <c r="C102" s="33" t="s">
        <v>114</v>
      </c>
      <c r="D102" s="34" t="s">
        <v>14</v>
      </c>
      <c r="E102" s="34" t="s">
        <v>15</v>
      </c>
      <c r="F102" s="34" t="s">
        <v>123</v>
      </c>
      <c r="G102" s="35" t="s">
        <v>18</v>
      </c>
      <c r="H102" s="36">
        <v>200</v>
      </c>
      <c r="I102" s="66"/>
      <c r="J102" s="66"/>
      <c r="K102" s="66"/>
      <c r="L102" s="4"/>
      <c r="M102" s="66"/>
      <c r="N102" s="66"/>
      <c r="O102" s="63"/>
      <c r="P102" s="26" t="s">
        <v>95</v>
      </c>
      <c r="Q102" s="27" t="s">
        <v>14</v>
      </c>
      <c r="R102" s="27" t="s">
        <v>15</v>
      </c>
      <c r="S102" s="34" t="s">
        <v>123</v>
      </c>
      <c r="T102" s="28" t="s">
        <v>18</v>
      </c>
      <c r="U102" s="28" t="s">
        <v>18</v>
      </c>
      <c r="V102" s="15">
        <v>200</v>
      </c>
      <c r="W102" s="13">
        <f>W103</f>
        <v>30237</v>
      </c>
      <c r="X102" s="13">
        <f t="shared" ref="X102:AC102" si="58">X103</f>
        <v>30237</v>
      </c>
      <c r="Y102" s="13">
        <f t="shared" si="58"/>
        <v>0</v>
      </c>
      <c r="Z102" s="13">
        <f t="shared" si="58"/>
        <v>0</v>
      </c>
      <c r="AA102" s="13">
        <f t="shared" si="58"/>
        <v>0</v>
      </c>
      <c r="AB102" s="13">
        <f t="shared" si="58"/>
        <v>0</v>
      </c>
      <c r="AC102" s="13">
        <f t="shared" si="58"/>
        <v>0</v>
      </c>
    </row>
    <row r="103" spans="1:29" ht="56.25" x14ac:dyDescent="0.3">
      <c r="A103" s="80"/>
      <c r="B103" s="37" t="s">
        <v>9</v>
      </c>
      <c r="C103" s="33" t="s">
        <v>114</v>
      </c>
      <c r="D103" s="34" t="s">
        <v>14</v>
      </c>
      <c r="E103" s="34" t="s">
        <v>15</v>
      </c>
      <c r="F103" s="34" t="s">
        <v>123</v>
      </c>
      <c r="G103" s="35" t="s">
        <v>18</v>
      </c>
      <c r="H103" s="36">
        <v>240</v>
      </c>
      <c r="I103" s="66"/>
      <c r="J103" s="66"/>
      <c r="K103" s="66"/>
      <c r="L103" s="4"/>
      <c r="M103" s="66"/>
      <c r="N103" s="66"/>
      <c r="O103" s="63"/>
      <c r="P103" s="26" t="s">
        <v>95</v>
      </c>
      <c r="Q103" s="27" t="s">
        <v>14</v>
      </c>
      <c r="R103" s="27" t="s">
        <v>15</v>
      </c>
      <c r="S103" s="34" t="s">
        <v>123</v>
      </c>
      <c r="T103" s="28" t="s">
        <v>18</v>
      </c>
      <c r="U103" s="28" t="s">
        <v>18</v>
      </c>
      <c r="V103" s="15">
        <v>240</v>
      </c>
      <c r="W103" s="13">
        <v>30237</v>
      </c>
      <c r="X103" s="13">
        <v>30237</v>
      </c>
      <c r="Y103" s="3">
        <v>0</v>
      </c>
      <c r="Z103" s="81"/>
      <c r="AA103" s="82">
        <v>0</v>
      </c>
      <c r="AB103" s="82">
        <v>0</v>
      </c>
      <c r="AC103" s="82">
        <v>0</v>
      </c>
    </row>
    <row r="104" spans="1:29" ht="75" x14ac:dyDescent="0.3">
      <c r="A104" s="80"/>
      <c r="B104" s="37" t="s">
        <v>156</v>
      </c>
      <c r="C104" s="33"/>
      <c r="D104" s="34"/>
      <c r="E104" s="34"/>
      <c r="F104" s="34"/>
      <c r="G104" s="35"/>
      <c r="H104" s="36"/>
      <c r="I104" s="66"/>
      <c r="J104" s="66"/>
      <c r="K104" s="66"/>
      <c r="L104" s="4"/>
      <c r="M104" s="66"/>
      <c r="N104" s="66"/>
      <c r="O104" s="63"/>
      <c r="P104" s="55" t="s">
        <v>95</v>
      </c>
      <c r="Q104" s="53" t="s">
        <v>14</v>
      </c>
      <c r="R104" s="53" t="s">
        <v>4</v>
      </c>
      <c r="S104" s="53" t="s">
        <v>77</v>
      </c>
      <c r="T104" s="52"/>
      <c r="U104" s="56" t="s">
        <v>18</v>
      </c>
      <c r="V104" s="15"/>
      <c r="W104" s="13">
        <f>W105</f>
        <v>46040</v>
      </c>
      <c r="X104" s="13">
        <f t="shared" ref="X104:AC106" si="59">X105</f>
        <v>46040</v>
      </c>
      <c r="Y104" s="13">
        <f t="shared" si="59"/>
        <v>0</v>
      </c>
      <c r="Z104" s="13">
        <f t="shared" si="59"/>
        <v>0</v>
      </c>
      <c r="AA104" s="13">
        <f t="shared" si="59"/>
        <v>0</v>
      </c>
      <c r="AB104" s="13">
        <f t="shared" si="59"/>
        <v>0</v>
      </c>
      <c r="AC104" s="13">
        <f t="shared" si="59"/>
        <v>0</v>
      </c>
    </row>
    <row r="105" spans="1:29" ht="37.5" x14ac:dyDescent="0.3">
      <c r="A105" s="80"/>
      <c r="B105" s="37" t="s">
        <v>157</v>
      </c>
      <c r="C105" s="33"/>
      <c r="D105" s="34"/>
      <c r="E105" s="34"/>
      <c r="F105" s="34"/>
      <c r="G105" s="35"/>
      <c r="H105" s="36"/>
      <c r="I105" s="66"/>
      <c r="J105" s="66"/>
      <c r="K105" s="66"/>
      <c r="L105" s="4"/>
      <c r="M105" s="66"/>
      <c r="N105" s="66"/>
      <c r="O105" s="63"/>
      <c r="P105" s="55" t="s">
        <v>95</v>
      </c>
      <c r="Q105" s="53" t="s">
        <v>14</v>
      </c>
      <c r="R105" s="53" t="s">
        <v>4</v>
      </c>
      <c r="S105" s="53" t="s">
        <v>158</v>
      </c>
      <c r="T105" s="52"/>
      <c r="U105" s="56" t="s">
        <v>18</v>
      </c>
      <c r="V105" s="15"/>
      <c r="W105" s="13">
        <f>W106</f>
        <v>46040</v>
      </c>
      <c r="X105" s="13">
        <f t="shared" si="59"/>
        <v>46040</v>
      </c>
      <c r="Y105" s="13">
        <f t="shared" si="59"/>
        <v>0</v>
      </c>
      <c r="Z105" s="13">
        <f t="shared" si="59"/>
        <v>0</v>
      </c>
      <c r="AA105" s="13">
        <f t="shared" si="59"/>
        <v>0</v>
      </c>
      <c r="AB105" s="13">
        <f t="shared" si="59"/>
        <v>0</v>
      </c>
      <c r="AC105" s="13">
        <f t="shared" si="59"/>
        <v>0</v>
      </c>
    </row>
    <row r="106" spans="1:29" ht="42" customHeight="1" x14ac:dyDescent="0.3">
      <c r="A106" s="80"/>
      <c r="B106" s="37" t="s">
        <v>110</v>
      </c>
      <c r="C106" s="33"/>
      <c r="D106" s="34"/>
      <c r="E106" s="34"/>
      <c r="F106" s="34"/>
      <c r="G106" s="35"/>
      <c r="H106" s="36"/>
      <c r="I106" s="66"/>
      <c r="J106" s="66"/>
      <c r="K106" s="66"/>
      <c r="L106" s="4"/>
      <c r="M106" s="66"/>
      <c r="N106" s="66"/>
      <c r="O106" s="63"/>
      <c r="P106" s="51" t="s">
        <v>95</v>
      </c>
      <c r="Q106" s="52" t="s">
        <v>14</v>
      </c>
      <c r="R106" s="52" t="s">
        <v>4</v>
      </c>
      <c r="S106" s="53" t="s">
        <v>158</v>
      </c>
      <c r="T106" s="52"/>
      <c r="U106" s="54" t="s">
        <v>18</v>
      </c>
      <c r="V106" s="15">
        <v>200</v>
      </c>
      <c r="W106" s="13">
        <f>W107</f>
        <v>46040</v>
      </c>
      <c r="X106" s="13">
        <f t="shared" si="59"/>
        <v>46040</v>
      </c>
      <c r="Y106" s="13">
        <f t="shared" si="59"/>
        <v>0</v>
      </c>
      <c r="Z106" s="13">
        <f t="shared" si="59"/>
        <v>0</v>
      </c>
      <c r="AA106" s="13">
        <f t="shared" si="59"/>
        <v>0</v>
      </c>
      <c r="AB106" s="13">
        <f t="shared" si="59"/>
        <v>0</v>
      </c>
      <c r="AC106" s="13">
        <f t="shared" si="59"/>
        <v>0</v>
      </c>
    </row>
    <row r="107" spans="1:29" ht="56.25" x14ac:dyDescent="0.3">
      <c r="A107" s="80"/>
      <c r="B107" s="37" t="s">
        <v>9</v>
      </c>
      <c r="C107" s="33"/>
      <c r="D107" s="34"/>
      <c r="E107" s="34"/>
      <c r="F107" s="34"/>
      <c r="G107" s="35"/>
      <c r="H107" s="36"/>
      <c r="I107" s="66"/>
      <c r="J107" s="66"/>
      <c r="K107" s="66"/>
      <c r="L107" s="4"/>
      <c r="M107" s="66"/>
      <c r="N107" s="66"/>
      <c r="O107" s="63"/>
      <c r="P107" s="51" t="s">
        <v>95</v>
      </c>
      <c r="Q107" s="52" t="s">
        <v>14</v>
      </c>
      <c r="R107" s="52" t="s">
        <v>4</v>
      </c>
      <c r="S107" s="53" t="s">
        <v>158</v>
      </c>
      <c r="T107" s="52"/>
      <c r="U107" s="54" t="s">
        <v>18</v>
      </c>
      <c r="V107" s="15">
        <v>240</v>
      </c>
      <c r="W107" s="13">
        <f>1040+45000</f>
        <v>46040</v>
      </c>
      <c r="X107" s="13">
        <f>1040+45000</f>
        <v>46040</v>
      </c>
      <c r="Y107" s="3">
        <v>0</v>
      </c>
      <c r="Z107" s="81"/>
      <c r="AA107" s="82">
        <v>0</v>
      </c>
      <c r="AB107" s="82">
        <v>0</v>
      </c>
      <c r="AC107" s="82">
        <v>0</v>
      </c>
    </row>
    <row r="108" spans="1:29" ht="93.75" customHeight="1" x14ac:dyDescent="0.3">
      <c r="A108" s="80"/>
      <c r="B108" s="5" t="s">
        <v>103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4"/>
      <c r="M108" s="66"/>
      <c r="N108" s="66"/>
      <c r="O108" s="63"/>
      <c r="P108" s="72">
        <v>36</v>
      </c>
      <c r="Q108" s="73">
        <v>3</v>
      </c>
      <c r="R108" s="17" t="s">
        <v>11</v>
      </c>
      <c r="S108" s="17" t="s">
        <v>77</v>
      </c>
      <c r="T108" s="68"/>
      <c r="U108" s="18">
        <v>0</v>
      </c>
      <c r="V108" s="15"/>
      <c r="W108" s="13">
        <f t="shared" ref="W108:AC108" si="60">W109</f>
        <v>430069.12</v>
      </c>
      <c r="X108" s="13">
        <f t="shared" si="60"/>
        <v>0</v>
      </c>
      <c r="Y108" s="13">
        <f t="shared" si="60"/>
        <v>565730.38</v>
      </c>
      <c r="Z108" s="13">
        <f t="shared" si="60"/>
        <v>0</v>
      </c>
      <c r="AA108" s="13">
        <f t="shared" si="60"/>
        <v>0</v>
      </c>
      <c r="AB108" s="13">
        <f t="shared" si="60"/>
        <v>586613.06000000006</v>
      </c>
      <c r="AC108" s="13">
        <f t="shared" si="60"/>
        <v>0</v>
      </c>
    </row>
    <row r="109" spans="1:29" ht="56.25" x14ac:dyDescent="0.3">
      <c r="A109" s="80"/>
      <c r="B109" s="5" t="s">
        <v>130</v>
      </c>
      <c r="C109" s="66"/>
      <c r="D109" s="66"/>
      <c r="E109" s="66"/>
      <c r="F109" s="66"/>
      <c r="G109" s="66"/>
      <c r="H109" s="66"/>
      <c r="I109" s="66"/>
      <c r="J109" s="66"/>
      <c r="K109" s="66"/>
      <c r="L109" s="4"/>
      <c r="M109" s="66"/>
      <c r="N109" s="66"/>
      <c r="O109" s="63"/>
      <c r="P109" s="72">
        <v>36</v>
      </c>
      <c r="Q109" s="73">
        <v>3</v>
      </c>
      <c r="R109" s="17" t="s">
        <v>13</v>
      </c>
      <c r="S109" s="17" t="s">
        <v>77</v>
      </c>
      <c r="T109" s="68"/>
      <c r="U109" s="18">
        <v>0</v>
      </c>
      <c r="V109" s="15"/>
      <c r="W109" s="13">
        <f>W113+W110</f>
        <v>430069.12</v>
      </c>
      <c r="X109" s="13">
        <f t="shared" ref="X109:AC109" si="61">X113+X110</f>
        <v>0</v>
      </c>
      <c r="Y109" s="13">
        <f t="shared" si="61"/>
        <v>565730.38</v>
      </c>
      <c r="Z109" s="13">
        <f t="shared" si="61"/>
        <v>0</v>
      </c>
      <c r="AA109" s="13">
        <f t="shared" si="61"/>
        <v>0</v>
      </c>
      <c r="AB109" s="13">
        <f t="shared" si="61"/>
        <v>586613.06000000006</v>
      </c>
      <c r="AC109" s="13">
        <f t="shared" si="61"/>
        <v>0</v>
      </c>
    </row>
    <row r="110" spans="1:29" ht="65.25" customHeight="1" x14ac:dyDescent="0.3">
      <c r="A110" s="80"/>
      <c r="B110" s="5" t="s">
        <v>127</v>
      </c>
      <c r="C110" s="66"/>
      <c r="D110" s="66"/>
      <c r="E110" s="66"/>
      <c r="F110" s="66"/>
      <c r="G110" s="66"/>
      <c r="H110" s="66"/>
      <c r="I110" s="66"/>
      <c r="J110" s="66"/>
      <c r="K110" s="66"/>
      <c r="L110" s="4"/>
      <c r="M110" s="66"/>
      <c r="N110" s="66"/>
      <c r="O110" s="63"/>
      <c r="P110" s="72">
        <v>36</v>
      </c>
      <c r="Q110" s="73">
        <v>3</v>
      </c>
      <c r="R110" s="20" t="s">
        <v>13</v>
      </c>
      <c r="S110" s="20" t="s">
        <v>89</v>
      </c>
      <c r="T110" s="68"/>
      <c r="U110" s="18">
        <v>0</v>
      </c>
      <c r="V110" s="15"/>
      <c r="W110" s="13">
        <f>W111</f>
        <v>261000</v>
      </c>
      <c r="X110" s="13">
        <f t="shared" ref="X110:AC110" si="62">X111</f>
        <v>0</v>
      </c>
      <c r="Y110" s="13">
        <f t="shared" si="62"/>
        <v>390000</v>
      </c>
      <c r="Z110" s="13">
        <f t="shared" si="62"/>
        <v>0</v>
      </c>
      <c r="AA110" s="13">
        <f t="shared" si="62"/>
        <v>0</v>
      </c>
      <c r="AB110" s="13">
        <f t="shared" si="62"/>
        <v>405000</v>
      </c>
      <c r="AC110" s="13">
        <f t="shared" si="62"/>
        <v>0</v>
      </c>
    </row>
    <row r="111" spans="1:29" ht="40.5" customHeight="1" x14ac:dyDescent="0.3">
      <c r="A111" s="80"/>
      <c r="B111" s="37" t="s">
        <v>110</v>
      </c>
      <c r="C111" s="66"/>
      <c r="D111" s="66"/>
      <c r="E111" s="66"/>
      <c r="F111" s="66"/>
      <c r="G111" s="66"/>
      <c r="H111" s="66"/>
      <c r="I111" s="66"/>
      <c r="J111" s="66"/>
      <c r="K111" s="66"/>
      <c r="L111" s="4"/>
      <c r="M111" s="66"/>
      <c r="N111" s="66"/>
      <c r="O111" s="63"/>
      <c r="P111" s="72">
        <v>36</v>
      </c>
      <c r="Q111" s="73">
        <v>3</v>
      </c>
      <c r="R111" s="20" t="s">
        <v>13</v>
      </c>
      <c r="S111" s="20" t="s">
        <v>89</v>
      </c>
      <c r="T111" s="68"/>
      <c r="U111" s="18">
        <v>0</v>
      </c>
      <c r="V111" s="15">
        <v>200</v>
      </c>
      <c r="W111" s="13">
        <f>W112</f>
        <v>261000</v>
      </c>
      <c r="X111" s="13">
        <f t="shared" ref="X111:AC111" si="63">X112</f>
        <v>0</v>
      </c>
      <c r="Y111" s="13">
        <f t="shared" si="63"/>
        <v>390000</v>
      </c>
      <c r="Z111" s="13">
        <f t="shared" si="63"/>
        <v>0</v>
      </c>
      <c r="AA111" s="13">
        <f t="shared" si="63"/>
        <v>0</v>
      </c>
      <c r="AB111" s="13">
        <f t="shared" si="63"/>
        <v>405000</v>
      </c>
      <c r="AC111" s="13">
        <f t="shared" si="63"/>
        <v>0</v>
      </c>
    </row>
    <row r="112" spans="1:29" ht="56.25" x14ac:dyDescent="0.3">
      <c r="A112" s="80"/>
      <c r="B112" s="37" t="s">
        <v>9</v>
      </c>
      <c r="C112" s="66"/>
      <c r="D112" s="66"/>
      <c r="E112" s="66"/>
      <c r="F112" s="66"/>
      <c r="G112" s="66"/>
      <c r="H112" s="66"/>
      <c r="I112" s="66"/>
      <c r="J112" s="66"/>
      <c r="K112" s="66"/>
      <c r="L112" s="4"/>
      <c r="M112" s="66"/>
      <c r="N112" s="66"/>
      <c r="O112" s="63"/>
      <c r="P112" s="72">
        <v>36</v>
      </c>
      <c r="Q112" s="73">
        <v>3</v>
      </c>
      <c r="R112" s="20" t="s">
        <v>13</v>
      </c>
      <c r="S112" s="20" t="s">
        <v>89</v>
      </c>
      <c r="T112" s="68"/>
      <c r="U112" s="18">
        <v>0</v>
      </c>
      <c r="V112" s="15">
        <v>240</v>
      </c>
      <c r="W112" s="13">
        <v>261000</v>
      </c>
      <c r="X112" s="13">
        <v>0</v>
      </c>
      <c r="Y112" s="13">
        <v>390000</v>
      </c>
      <c r="Z112" s="13"/>
      <c r="AA112" s="13">
        <v>0</v>
      </c>
      <c r="AB112" s="13">
        <v>405000</v>
      </c>
      <c r="AC112" s="13">
        <v>0</v>
      </c>
    </row>
    <row r="113" spans="1:29" ht="56.25" x14ac:dyDescent="0.3">
      <c r="A113" s="80"/>
      <c r="B113" s="5" t="s">
        <v>104</v>
      </c>
      <c r="C113" s="66"/>
      <c r="D113" s="66"/>
      <c r="E113" s="66"/>
      <c r="F113" s="66"/>
      <c r="G113" s="66"/>
      <c r="H113" s="66"/>
      <c r="I113" s="66"/>
      <c r="J113" s="66"/>
      <c r="K113" s="66"/>
      <c r="L113" s="4"/>
      <c r="M113" s="66"/>
      <c r="N113" s="66"/>
      <c r="O113" s="63"/>
      <c r="P113" s="72">
        <v>36</v>
      </c>
      <c r="Q113" s="73">
        <v>3</v>
      </c>
      <c r="R113" s="17" t="s">
        <v>13</v>
      </c>
      <c r="S113" s="17" t="s">
        <v>90</v>
      </c>
      <c r="T113" s="68"/>
      <c r="U113" s="18">
        <v>0</v>
      </c>
      <c r="V113" s="15"/>
      <c r="W113" s="13">
        <f>W114</f>
        <v>169069.12</v>
      </c>
      <c r="X113" s="13">
        <f t="shared" ref="X113:AC113" si="64">X114</f>
        <v>0</v>
      </c>
      <c r="Y113" s="13">
        <f t="shared" si="64"/>
        <v>175730.38</v>
      </c>
      <c r="Z113" s="13">
        <f t="shared" si="64"/>
        <v>0</v>
      </c>
      <c r="AA113" s="13">
        <f t="shared" si="64"/>
        <v>0</v>
      </c>
      <c r="AB113" s="13">
        <f>AB114</f>
        <v>181613.06</v>
      </c>
      <c r="AC113" s="13">
        <f t="shared" si="64"/>
        <v>0</v>
      </c>
    </row>
    <row r="114" spans="1:29" ht="56.25" x14ac:dyDescent="0.3">
      <c r="A114" s="80"/>
      <c r="B114" s="12" t="s">
        <v>110</v>
      </c>
      <c r="C114" s="66"/>
      <c r="D114" s="66"/>
      <c r="E114" s="66"/>
      <c r="F114" s="66"/>
      <c r="G114" s="66"/>
      <c r="H114" s="66"/>
      <c r="I114" s="66"/>
      <c r="J114" s="66"/>
      <c r="K114" s="66"/>
      <c r="L114" s="4"/>
      <c r="M114" s="66"/>
      <c r="N114" s="66"/>
      <c r="O114" s="63"/>
      <c r="P114" s="23">
        <v>36</v>
      </c>
      <c r="Q114" s="15">
        <v>3</v>
      </c>
      <c r="R114" s="16" t="s">
        <v>13</v>
      </c>
      <c r="S114" s="16" t="s">
        <v>90</v>
      </c>
      <c r="T114" s="67"/>
      <c r="U114" s="71">
        <v>0</v>
      </c>
      <c r="V114" s="15">
        <v>200</v>
      </c>
      <c r="W114" s="13">
        <f>W115</f>
        <v>169069.12</v>
      </c>
      <c r="X114" s="13">
        <f t="shared" ref="X114:AC114" si="65">X115</f>
        <v>0</v>
      </c>
      <c r="Y114" s="13">
        <f t="shared" si="65"/>
        <v>175730.38</v>
      </c>
      <c r="Z114" s="13">
        <f t="shared" si="65"/>
        <v>0</v>
      </c>
      <c r="AA114" s="13">
        <f t="shared" si="65"/>
        <v>0</v>
      </c>
      <c r="AB114" s="13">
        <f t="shared" si="65"/>
        <v>181613.06</v>
      </c>
      <c r="AC114" s="13">
        <f t="shared" si="65"/>
        <v>0</v>
      </c>
    </row>
    <row r="115" spans="1:29" ht="56.25" x14ac:dyDescent="0.3">
      <c r="A115" s="80"/>
      <c r="B115" s="5" t="s">
        <v>9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4"/>
      <c r="M115" s="66"/>
      <c r="N115" s="66"/>
      <c r="O115" s="63"/>
      <c r="P115" s="72">
        <v>36</v>
      </c>
      <c r="Q115" s="73">
        <v>3</v>
      </c>
      <c r="R115" s="17" t="s">
        <v>13</v>
      </c>
      <c r="S115" s="17" t="s">
        <v>90</v>
      </c>
      <c r="T115" s="68"/>
      <c r="U115" s="18">
        <v>0</v>
      </c>
      <c r="V115" s="15">
        <v>240</v>
      </c>
      <c r="W115" s="13">
        <v>169069.12</v>
      </c>
      <c r="X115" s="13">
        <v>0</v>
      </c>
      <c r="Y115" s="3">
        <v>175730.38</v>
      </c>
      <c r="Z115" s="81"/>
      <c r="AA115" s="82">
        <v>0</v>
      </c>
      <c r="AB115" s="82">
        <v>181613.06</v>
      </c>
      <c r="AC115" s="82">
        <v>0</v>
      </c>
    </row>
    <row r="116" spans="1:29" ht="56.25" x14ac:dyDescent="0.3">
      <c r="A116" s="80"/>
      <c r="B116" s="5" t="s">
        <v>149</v>
      </c>
      <c r="C116" s="66"/>
      <c r="D116" s="66"/>
      <c r="E116" s="66"/>
      <c r="F116" s="66"/>
      <c r="G116" s="66"/>
      <c r="H116" s="66"/>
      <c r="I116" s="66"/>
      <c r="J116" s="66"/>
      <c r="K116" s="66"/>
      <c r="L116" s="4"/>
      <c r="M116" s="66"/>
      <c r="N116" s="66"/>
      <c r="O116" s="63"/>
      <c r="P116" s="72">
        <v>36</v>
      </c>
      <c r="Q116" s="73">
        <v>4</v>
      </c>
      <c r="R116" s="17" t="s">
        <v>11</v>
      </c>
      <c r="S116" s="17" t="s">
        <v>77</v>
      </c>
      <c r="T116" s="68"/>
      <c r="U116" s="18">
        <v>0</v>
      </c>
      <c r="V116" s="15"/>
      <c r="W116" s="13">
        <f>W117</f>
        <v>2191472.9699999997</v>
      </c>
      <c r="X116" s="13">
        <f t="shared" ref="X116:AC117" si="66">X117</f>
        <v>0</v>
      </c>
      <c r="Y116" s="13">
        <f t="shared" si="66"/>
        <v>818740</v>
      </c>
      <c r="Z116" s="13">
        <f t="shared" si="66"/>
        <v>0</v>
      </c>
      <c r="AA116" s="13">
        <f t="shared" si="66"/>
        <v>0</v>
      </c>
      <c r="AB116" s="13">
        <f t="shared" si="66"/>
        <v>849570</v>
      </c>
      <c r="AC116" s="13">
        <f t="shared" si="66"/>
        <v>0</v>
      </c>
    </row>
    <row r="117" spans="1:29" ht="56.25" x14ac:dyDescent="0.3">
      <c r="A117" s="80"/>
      <c r="B117" s="5" t="s">
        <v>150</v>
      </c>
      <c r="C117" s="66"/>
      <c r="D117" s="66"/>
      <c r="E117" s="66"/>
      <c r="F117" s="66"/>
      <c r="G117" s="66"/>
      <c r="H117" s="66"/>
      <c r="I117" s="66"/>
      <c r="J117" s="66"/>
      <c r="K117" s="66"/>
      <c r="L117" s="4"/>
      <c r="M117" s="66"/>
      <c r="N117" s="66"/>
      <c r="O117" s="63"/>
      <c r="P117" s="72">
        <v>36</v>
      </c>
      <c r="Q117" s="73">
        <v>4</v>
      </c>
      <c r="R117" s="17" t="s">
        <v>2</v>
      </c>
      <c r="S117" s="17" t="s">
        <v>77</v>
      </c>
      <c r="T117" s="68"/>
      <c r="U117" s="18">
        <v>0</v>
      </c>
      <c r="V117" s="15"/>
      <c r="W117" s="13">
        <f>W118</f>
        <v>2191472.9699999997</v>
      </c>
      <c r="X117" s="13">
        <f t="shared" si="66"/>
        <v>0</v>
      </c>
      <c r="Y117" s="13">
        <f t="shared" si="66"/>
        <v>818740</v>
      </c>
      <c r="Z117" s="13">
        <f t="shared" si="66"/>
        <v>0</v>
      </c>
      <c r="AA117" s="13">
        <f t="shared" si="66"/>
        <v>0</v>
      </c>
      <c r="AB117" s="13">
        <f t="shared" si="66"/>
        <v>849570</v>
      </c>
      <c r="AC117" s="13">
        <f t="shared" si="66"/>
        <v>0</v>
      </c>
    </row>
    <row r="118" spans="1:29" ht="18.75" x14ac:dyDescent="0.3">
      <c r="A118" s="80"/>
      <c r="B118" s="5" t="s">
        <v>12</v>
      </c>
      <c r="C118" s="66"/>
      <c r="D118" s="66"/>
      <c r="E118" s="66"/>
      <c r="F118" s="66"/>
      <c r="G118" s="66"/>
      <c r="H118" s="66"/>
      <c r="I118" s="66"/>
      <c r="J118" s="66"/>
      <c r="K118" s="66"/>
      <c r="L118" s="4"/>
      <c r="M118" s="66"/>
      <c r="N118" s="66"/>
      <c r="O118" s="63"/>
      <c r="P118" s="72">
        <v>36</v>
      </c>
      <c r="Q118" s="73">
        <v>4</v>
      </c>
      <c r="R118" s="17" t="s">
        <v>2</v>
      </c>
      <c r="S118" s="17" t="s">
        <v>78</v>
      </c>
      <c r="T118" s="68"/>
      <c r="U118" s="18">
        <v>0</v>
      </c>
      <c r="V118" s="15"/>
      <c r="W118" s="13">
        <f>W119</f>
        <v>2191472.9699999997</v>
      </c>
      <c r="X118" s="13">
        <v>0</v>
      </c>
      <c r="Y118" s="3">
        <v>818740</v>
      </c>
      <c r="Z118" s="81">
        <v>0</v>
      </c>
      <c r="AA118" s="82">
        <v>0</v>
      </c>
      <c r="AB118" s="82">
        <v>849570</v>
      </c>
      <c r="AC118" s="82">
        <v>0</v>
      </c>
    </row>
    <row r="119" spans="1:29" ht="56.25" x14ac:dyDescent="0.3">
      <c r="A119" s="80"/>
      <c r="B119" s="5" t="s">
        <v>110</v>
      </c>
      <c r="C119" s="66"/>
      <c r="D119" s="66"/>
      <c r="E119" s="66"/>
      <c r="F119" s="66"/>
      <c r="G119" s="66"/>
      <c r="H119" s="66"/>
      <c r="I119" s="66"/>
      <c r="J119" s="66"/>
      <c r="K119" s="66"/>
      <c r="L119" s="4"/>
      <c r="M119" s="66"/>
      <c r="N119" s="66"/>
      <c r="O119" s="63"/>
      <c r="P119" s="72">
        <v>36</v>
      </c>
      <c r="Q119" s="73">
        <v>4</v>
      </c>
      <c r="R119" s="17" t="s">
        <v>2</v>
      </c>
      <c r="S119" s="17" t="s">
        <v>78</v>
      </c>
      <c r="T119" s="68"/>
      <c r="U119" s="18">
        <v>0</v>
      </c>
      <c r="V119" s="15">
        <v>200</v>
      </c>
      <c r="W119" s="13">
        <f>W120</f>
        <v>2191472.9699999997</v>
      </c>
      <c r="X119" s="13">
        <v>0</v>
      </c>
      <c r="Y119" s="3">
        <v>818740</v>
      </c>
      <c r="Z119" s="81">
        <v>0</v>
      </c>
      <c r="AA119" s="82">
        <v>0</v>
      </c>
      <c r="AB119" s="82">
        <v>849570</v>
      </c>
      <c r="AC119" s="82">
        <v>0</v>
      </c>
    </row>
    <row r="120" spans="1:29" ht="56.25" x14ac:dyDescent="0.3">
      <c r="A120" s="80"/>
      <c r="B120" s="5" t="s">
        <v>9</v>
      </c>
      <c r="C120" s="66"/>
      <c r="D120" s="66"/>
      <c r="E120" s="66"/>
      <c r="F120" s="66"/>
      <c r="G120" s="66"/>
      <c r="H120" s="66"/>
      <c r="I120" s="66"/>
      <c r="J120" s="66"/>
      <c r="K120" s="66"/>
      <c r="L120" s="4"/>
      <c r="M120" s="66"/>
      <c r="N120" s="66"/>
      <c r="O120" s="63"/>
      <c r="P120" s="72">
        <v>36</v>
      </c>
      <c r="Q120" s="73">
        <v>4</v>
      </c>
      <c r="R120" s="17" t="s">
        <v>2</v>
      </c>
      <c r="S120" s="17" t="s">
        <v>78</v>
      </c>
      <c r="T120" s="68"/>
      <c r="U120" s="18">
        <v>0</v>
      </c>
      <c r="V120" s="15">
        <v>240</v>
      </c>
      <c r="W120" s="13">
        <f>760520+1430952.97</f>
        <v>2191472.9699999997</v>
      </c>
      <c r="X120" s="13">
        <v>0</v>
      </c>
      <c r="Y120" s="3">
        <v>818740</v>
      </c>
      <c r="Z120" s="81"/>
      <c r="AA120" s="82">
        <v>0</v>
      </c>
      <c r="AB120" s="82">
        <v>849570</v>
      </c>
      <c r="AC120" s="82">
        <v>0</v>
      </c>
    </row>
    <row r="121" spans="1:29" ht="62.25" customHeight="1" x14ac:dyDescent="0.3">
      <c r="A121" s="80"/>
      <c r="B121" s="5" t="s">
        <v>21</v>
      </c>
      <c r="C121" s="89"/>
      <c r="D121" s="89"/>
      <c r="E121" s="89"/>
      <c r="F121" s="89"/>
      <c r="G121" s="89"/>
      <c r="H121" s="89"/>
      <c r="I121" s="89"/>
      <c r="J121" s="89"/>
      <c r="K121" s="89"/>
      <c r="L121" s="4" t="s">
        <v>26</v>
      </c>
      <c r="M121" s="66" t="s">
        <v>28</v>
      </c>
      <c r="N121" s="66">
        <v>611</v>
      </c>
      <c r="O121" s="63">
        <v>10100</v>
      </c>
      <c r="P121" s="72">
        <v>36</v>
      </c>
      <c r="Q121" s="73">
        <v>6</v>
      </c>
      <c r="R121" s="20" t="s">
        <v>11</v>
      </c>
      <c r="S121" s="17" t="s">
        <v>77</v>
      </c>
      <c r="T121" s="68" t="s">
        <v>27</v>
      </c>
      <c r="U121" s="18">
        <v>0</v>
      </c>
      <c r="V121" s="15" t="s">
        <v>0</v>
      </c>
      <c r="W121" s="13">
        <f>W122</f>
        <v>101600</v>
      </c>
      <c r="X121" s="13">
        <f t="shared" ref="X121:AC121" si="67">X122</f>
        <v>91600</v>
      </c>
      <c r="Y121" s="13">
        <f t="shared" si="67"/>
        <v>0</v>
      </c>
      <c r="Z121" s="13">
        <f t="shared" si="67"/>
        <v>0</v>
      </c>
      <c r="AA121" s="13">
        <f t="shared" si="67"/>
        <v>0</v>
      </c>
      <c r="AB121" s="13">
        <f t="shared" si="67"/>
        <v>0</v>
      </c>
      <c r="AC121" s="13">
        <f t="shared" si="67"/>
        <v>0</v>
      </c>
    </row>
    <row r="122" spans="1:29" ht="37.5" customHeight="1" x14ac:dyDescent="0.3">
      <c r="A122" s="80"/>
      <c r="B122" s="5" t="s">
        <v>20</v>
      </c>
      <c r="C122" s="89"/>
      <c r="D122" s="89"/>
      <c r="E122" s="89"/>
      <c r="F122" s="89"/>
      <c r="G122" s="89"/>
      <c r="H122" s="89"/>
      <c r="I122" s="89"/>
      <c r="J122" s="89"/>
      <c r="K122" s="89"/>
      <c r="L122" s="4" t="s">
        <v>26</v>
      </c>
      <c r="M122" s="66" t="s">
        <v>28</v>
      </c>
      <c r="N122" s="66">
        <v>611</v>
      </c>
      <c r="O122" s="63">
        <v>10100</v>
      </c>
      <c r="P122" s="72">
        <v>36</v>
      </c>
      <c r="Q122" s="15">
        <v>6</v>
      </c>
      <c r="R122" s="19" t="s">
        <v>2</v>
      </c>
      <c r="S122" s="16" t="s">
        <v>77</v>
      </c>
      <c r="T122" s="67" t="s">
        <v>27</v>
      </c>
      <c r="U122" s="71">
        <v>0</v>
      </c>
      <c r="V122" s="15"/>
      <c r="W122" s="13">
        <f>W123+W129+W132+W135+W126</f>
        <v>101600</v>
      </c>
      <c r="X122" s="13">
        <f t="shared" ref="X122:AC122" si="68">X123+X129+X132+X135+X126</f>
        <v>91600</v>
      </c>
      <c r="Y122" s="13">
        <f t="shared" si="68"/>
        <v>0</v>
      </c>
      <c r="Z122" s="13">
        <f t="shared" si="68"/>
        <v>0</v>
      </c>
      <c r="AA122" s="13">
        <f t="shared" si="68"/>
        <v>0</v>
      </c>
      <c r="AB122" s="13">
        <f t="shared" si="68"/>
        <v>0</v>
      </c>
      <c r="AC122" s="13">
        <f t="shared" si="68"/>
        <v>0</v>
      </c>
    </row>
    <row r="123" spans="1:29" ht="37.5" customHeight="1" x14ac:dyDescent="0.3">
      <c r="A123" s="80"/>
      <c r="B123" s="40" t="s">
        <v>160</v>
      </c>
      <c r="C123" s="66"/>
      <c r="D123" s="66"/>
      <c r="E123" s="66"/>
      <c r="F123" s="66"/>
      <c r="G123" s="66"/>
      <c r="H123" s="66"/>
      <c r="I123" s="66"/>
      <c r="J123" s="66"/>
      <c r="K123" s="66"/>
      <c r="L123" s="4"/>
      <c r="M123" s="66"/>
      <c r="N123" s="66"/>
      <c r="O123" s="63"/>
      <c r="P123" s="72">
        <v>36</v>
      </c>
      <c r="Q123" s="73">
        <v>6</v>
      </c>
      <c r="R123" s="20" t="s">
        <v>2</v>
      </c>
      <c r="S123" s="19" t="s">
        <v>89</v>
      </c>
      <c r="T123" s="68"/>
      <c r="U123" s="18">
        <v>0</v>
      </c>
      <c r="V123" s="15"/>
      <c r="W123" s="13">
        <f>W124</f>
        <v>10000</v>
      </c>
      <c r="X123" s="13">
        <f t="shared" ref="X123:AC124" si="69">X124</f>
        <v>0</v>
      </c>
      <c r="Y123" s="13">
        <f t="shared" si="69"/>
        <v>0</v>
      </c>
      <c r="Z123" s="13">
        <f t="shared" si="69"/>
        <v>0</v>
      </c>
      <c r="AA123" s="13">
        <f t="shared" si="69"/>
        <v>0</v>
      </c>
      <c r="AB123" s="13">
        <f t="shared" si="69"/>
        <v>0</v>
      </c>
      <c r="AC123" s="13">
        <f t="shared" si="69"/>
        <v>0</v>
      </c>
    </row>
    <row r="124" spans="1:29" ht="19.5" customHeight="1" x14ac:dyDescent="0.3">
      <c r="A124" s="80"/>
      <c r="B124" s="40" t="s">
        <v>76</v>
      </c>
      <c r="C124" s="66"/>
      <c r="D124" s="66"/>
      <c r="E124" s="66"/>
      <c r="F124" s="66"/>
      <c r="G124" s="66"/>
      <c r="H124" s="66"/>
      <c r="I124" s="66"/>
      <c r="J124" s="66"/>
      <c r="K124" s="66"/>
      <c r="L124" s="4"/>
      <c r="M124" s="66"/>
      <c r="N124" s="66"/>
      <c r="O124" s="63"/>
      <c r="P124" s="72">
        <v>36</v>
      </c>
      <c r="Q124" s="73">
        <v>6</v>
      </c>
      <c r="R124" s="20" t="s">
        <v>2</v>
      </c>
      <c r="S124" s="19" t="s">
        <v>89</v>
      </c>
      <c r="T124" s="68"/>
      <c r="U124" s="18">
        <v>0</v>
      </c>
      <c r="V124" s="15">
        <v>800</v>
      </c>
      <c r="W124" s="13">
        <f>W125</f>
        <v>10000</v>
      </c>
      <c r="X124" s="13">
        <f t="shared" si="69"/>
        <v>0</v>
      </c>
      <c r="Y124" s="13">
        <f t="shared" si="69"/>
        <v>0</v>
      </c>
      <c r="Z124" s="13">
        <f t="shared" si="69"/>
        <v>0</v>
      </c>
      <c r="AA124" s="13">
        <f t="shared" si="69"/>
        <v>0</v>
      </c>
      <c r="AB124" s="13">
        <f t="shared" si="69"/>
        <v>0</v>
      </c>
      <c r="AC124" s="13">
        <f t="shared" si="69"/>
        <v>0</v>
      </c>
    </row>
    <row r="125" spans="1:29" ht="94.5" customHeight="1" x14ac:dyDescent="0.3">
      <c r="A125" s="80"/>
      <c r="B125" s="40" t="s">
        <v>86</v>
      </c>
      <c r="C125" s="66"/>
      <c r="D125" s="66"/>
      <c r="E125" s="66"/>
      <c r="F125" s="66"/>
      <c r="G125" s="66"/>
      <c r="H125" s="66"/>
      <c r="I125" s="66"/>
      <c r="J125" s="66"/>
      <c r="K125" s="66"/>
      <c r="L125" s="4"/>
      <c r="M125" s="66"/>
      <c r="N125" s="66"/>
      <c r="O125" s="63"/>
      <c r="P125" s="72">
        <v>36</v>
      </c>
      <c r="Q125" s="73">
        <v>6</v>
      </c>
      <c r="R125" s="20" t="s">
        <v>2</v>
      </c>
      <c r="S125" s="19" t="s">
        <v>89</v>
      </c>
      <c r="T125" s="68"/>
      <c r="U125" s="18">
        <v>0</v>
      </c>
      <c r="V125" s="15">
        <v>810</v>
      </c>
      <c r="W125" s="13">
        <v>10000</v>
      </c>
      <c r="X125" s="13">
        <v>0</v>
      </c>
      <c r="Y125" s="13">
        <v>0</v>
      </c>
      <c r="Z125" s="13"/>
      <c r="AA125" s="13">
        <v>0</v>
      </c>
      <c r="AB125" s="13">
        <v>0</v>
      </c>
      <c r="AC125" s="13">
        <v>0</v>
      </c>
    </row>
    <row r="126" spans="1:29" ht="60" customHeight="1" x14ac:dyDescent="0.3">
      <c r="A126" s="80"/>
      <c r="B126" s="5" t="s">
        <v>148</v>
      </c>
      <c r="C126" s="89"/>
      <c r="D126" s="89"/>
      <c r="E126" s="89"/>
      <c r="F126" s="89"/>
      <c r="G126" s="89"/>
      <c r="H126" s="89"/>
      <c r="I126" s="89"/>
      <c r="J126" s="89"/>
      <c r="K126" s="89"/>
      <c r="L126" s="4" t="s">
        <v>26</v>
      </c>
      <c r="M126" s="66" t="s">
        <v>25</v>
      </c>
      <c r="N126" s="66">
        <v>611</v>
      </c>
      <c r="O126" s="63">
        <v>10100</v>
      </c>
      <c r="P126" s="72">
        <v>36</v>
      </c>
      <c r="Q126" s="73">
        <v>6</v>
      </c>
      <c r="R126" s="20" t="s">
        <v>2</v>
      </c>
      <c r="S126" s="19" t="s">
        <v>163</v>
      </c>
      <c r="T126" s="68" t="s">
        <v>24</v>
      </c>
      <c r="U126" s="18">
        <v>0</v>
      </c>
      <c r="V126" s="15" t="s">
        <v>0</v>
      </c>
      <c r="W126" s="13">
        <f>W127</f>
        <v>50960</v>
      </c>
      <c r="X126" s="13">
        <f t="shared" ref="X126:AC127" si="70">X127</f>
        <v>50960</v>
      </c>
      <c r="Y126" s="13">
        <f t="shared" si="70"/>
        <v>0</v>
      </c>
      <c r="Z126" s="13">
        <f t="shared" si="70"/>
        <v>0</v>
      </c>
      <c r="AA126" s="13">
        <f t="shared" si="70"/>
        <v>0</v>
      </c>
      <c r="AB126" s="13">
        <f t="shared" si="70"/>
        <v>0</v>
      </c>
      <c r="AC126" s="13">
        <f t="shared" si="70"/>
        <v>0</v>
      </c>
    </row>
    <row r="127" spans="1:29" ht="18.75" x14ac:dyDescent="0.3">
      <c r="A127" s="80"/>
      <c r="B127" s="12" t="s">
        <v>76</v>
      </c>
      <c r="C127" s="66"/>
      <c r="D127" s="66"/>
      <c r="E127" s="66"/>
      <c r="F127" s="66"/>
      <c r="G127" s="66"/>
      <c r="H127" s="66"/>
      <c r="I127" s="66"/>
      <c r="J127" s="66"/>
      <c r="K127" s="66"/>
      <c r="L127" s="4"/>
      <c r="M127" s="66"/>
      <c r="N127" s="66"/>
      <c r="O127" s="63"/>
      <c r="P127" s="72">
        <v>36</v>
      </c>
      <c r="Q127" s="73">
        <v>6</v>
      </c>
      <c r="R127" s="20" t="s">
        <v>2</v>
      </c>
      <c r="S127" s="19" t="s">
        <v>163</v>
      </c>
      <c r="T127" s="68"/>
      <c r="U127" s="18">
        <v>0</v>
      </c>
      <c r="V127" s="15">
        <v>800</v>
      </c>
      <c r="W127" s="13">
        <f>W128</f>
        <v>50960</v>
      </c>
      <c r="X127" s="13">
        <f t="shared" si="70"/>
        <v>50960</v>
      </c>
      <c r="Y127" s="13">
        <f t="shared" si="70"/>
        <v>0</v>
      </c>
      <c r="Z127" s="13">
        <f t="shared" si="70"/>
        <v>0</v>
      </c>
      <c r="AA127" s="13">
        <f t="shared" si="70"/>
        <v>0</v>
      </c>
      <c r="AB127" s="13">
        <f t="shared" si="70"/>
        <v>0</v>
      </c>
      <c r="AC127" s="13">
        <f t="shared" si="70"/>
        <v>0</v>
      </c>
    </row>
    <row r="128" spans="1:29" ht="94.5" customHeight="1" x14ac:dyDescent="0.3">
      <c r="A128" s="80"/>
      <c r="B128" s="5" t="s">
        <v>86</v>
      </c>
      <c r="C128" s="89"/>
      <c r="D128" s="89"/>
      <c r="E128" s="89"/>
      <c r="F128" s="89"/>
      <c r="G128" s="89"/>
      <c r="H128" s="89"/>
      <c r="I128" s="89"/>
      <c r="J128" s="89"/>
      <c r="K128" s="89"/>
      <c r="L128" s="4" t="s">
        <v>26</v>
      </c>
      <c r="M128" s="66" t="s">
        <v>25</v>
      </c>
      <c r="N128" s="66">
        <v>611</v>
      </c>
      <c r="O128" s="63">
        <v>10100</v>
      </c>
      <c r="P128" s="23">
        <v>36</v>
      </c>
      <c r="Q128" s="15">
        <v>6</v>
      </c>
      <c r="R128" s="19" t="s">
        <v>2</v>
      </c>
      <c r="S128" s="19" t="s">
        <v>163</v>
      </c>
      <c r="T128" s="67" t="s">
        <v>24</v>
      </c>
      <c r="U128" s="67">
        <v>0</v>
      </c>
      <c r="V128" s="7">
        <v>810</v>
      </c>
      <c r="W128" s="13">
        <v>50960</v>
      </c>
      <c r="X128" s="13">
        <v>50960</v>
      </c>
      <c r="Y128" s="13">
        <v>0</v>
      </c>
      <c r="Z128" s="13"/>
      <c r="AA128" s="13">
        <v>0</v>
      </c>
      <c r="AB128" s="13">
        <v>0</v>
      </c>
      <c r="AC128" s="13">
        <v>0</v>
      </c>
    </row>
    <row r="129" spans="1:29" ht="42" customHeight="1" x14ac:dyDescent="0.3">
      <c r="A129" s="80"/>
      <c r="B129" s="41" t="s">
        <v>160</v>
      </c>
      <c r="C129" s="66"/>
      <c r="D129" s="66"/>
      <c r="E129" s="66"/>
      <c r="F129" s="66"/>
      <c r="G129" s="66"/>
      <c r="H129" s="66"/>
      <c r="I129" s="66"/>
      <c r="J129" s="66"/>
      <c r="K129" s="66"/>
      <c r="L129" s="4"/>
      <c r="M129" s="66"/>
      <c r="N129" s="66"/>
      <c r="O129" s="63"/>
      <c r="P129" s="72">
        <v>36</v>
      </c>
      <c r="Q129" s="73">
        <v>6</v>
      </c>
      <c r="R129" s="20" t="s">
        <v>2</v>
      </c>
      <c r="S129" s="19" t="s">
        <v>124</v>
      </c>
      <c r="T129" s="68"/>
      <c r="U129" s="18">
        <v>0</v>
      </c>
      <c r="V129" s="15"/>
      <c r="W129" s="13">
        <f>W130</f>
        <v>30000</v>
      </c>
      <c r="X129" s="13">
        <f t="shared" ref="X129:AC130" si="71">X130</f>
        <v>30000</v>
      </c>
      <c r="Y129" s="13">
        <f t="shared" si="71"/>
        <v>0</v>
      </c>
      <c r="Z129" s="13">
        <f t="shared" si="71"/>
        <v>0</v>
      </c>
      <c r="AA129" s="13">
        <f t="shared" si="71"/>
        <v>0</v>
      </c>
      <c r="AB129" s="13">
        <f t="shared" si="71"/>
        <v>0</v>
      </c>
      <c r="AC129" s="13">
        <f t="shared" si="71"/>
        <v>0</v>
      </c>
    </row>
    <row r="130" spans="1:29" ht="27" customHeight="1" x14ac:dyDescent="0.3">
      <c r="A130" s="80"/>
      <c r="B130" s="42" t="s">
        <v>76</v>
      </c>
      <c r="C130" s="66"/>
      <c r="D130" s="66"/>
      <c r="E130" s="66"/>
      <c r="F130" s="66"/>
      <c r="G130" s="66"/>
      <c r="H130" s="66"/>
      <c r="I130" s="66"/>
      <c r="J130" s="66"/>
      <c r="K130" s="66"/>
      <c r="L130" s="4"/>
      <c r="M130" s="66"/>
      <c r="N130" s="66"/>
      <c r="O130" s="63"/>
      <c r="P130" s="72">
        <v>36</v>
      </c>
      <c r="Q130" s="73">
        <v>6</v>
      </c>
      <c r="R130" s="20" t="s">
        <v>2</v>
      </c>
      <c r="S130" s="19" t="s">
        <v>124</v>
      </c>
      <c r="T130" s="68"/>
      <c r="U130" s="18">
        <v>0</v>
      </c>
      <c r="V130" s="15">
        <v>800</v>
      </c>
      <c r="W130" s="13">
        <f>W131</f>
        <v>30000</v>
      </c>
      <c r="X130" s="13">
        <f t="shared" si="71"/>
        <v>30000</v>
      </c>
      <c r="Y130" s="13">
        <f t="shared" si="71"/>
        <v>0</v>
      </c>
      <c r="Z130" s="13">
        <f t="shared" si="71"/>
        <v>0</v>
      </c>
      <c r="AA130" s="13">
        <f t="shared" si="71"/>
        <v>0</v>
      </c>
      <c r="AB130" s="13">
        <f t="shared" si="71"/>
        <v>0</v>
      </c>
      <c r="AC130" s="13">
        <f t="shared" si="71"/>
        <v>0</v>
      </c>
    </row>
    <row r="131" spans="1:29" ht="93.75" customHeight="1" x14ac:dyDescent="0.3">
      <c r="A131" s="80"/>
      <c r="B131" s="40" t="s">
        <v>86</v>
      </c>
      <c r="C131" s="66"/>
      <c r="D131" s="66"/>
      <c r="E131" s="66"/>
      <c r="F131" s="66"/>
      <c r="G131" s="66"/>
      <c r="H131" s="66"/>
      <c r="I131" s="66"/>
      <c r="J131" s="66"/>
      <c r="K131" s="66"/>
      <c r="L131" s="4"/>
      <c r="M131" s="66"/>
      <c r="N131" s="66"/>
      <c r="O131" s="63"/>
      <c r="P131" s="23">
        <v>36</v>
      </c>
      <c r="Q131" s="15">
        <v>6</v>
      </c>
      <c r="R131" s="19" t="s">
        <v>2</v>
      </c>
      <c r="S131" s="19" t="s">
        <v>124</v>
      </c>
      <c r="T131" s="67"/>
      <c r="U131" s="71">
        <v>0</v>
      </c>
      <c r="V131" s="15">
        <v>810</v>
      </c>
      <c r="W131" s="13">
        <v>30000</v>
      </c>
      <c r="X131" s="13">
        <v>30000</v>
      </c>
      <c r="Y131" s="13">
        <v>0</v>
      </c>
      <c r="Z131" s="13"/>
      <c r="AA131" s="13">
        <v>0</v>
      </c>
      <c r="AB131" s="13">
        <v>0</v>
      </c>
      <c r="AC131" s="13">
        <v>0</v>
      </c>
    </row>
    <row r="132" spans="1:29" ht="93.75" customHeight="1" x14ac:dyDescent="0.3">
      <c r="A132" s="80"/>
      <c r="B132" s="41" t="s">
        <v>125</v>
      </c>
      <c r="C132" s="66"/>
      <c r="D132" s="66"/>
      <c r="E132" s="66"/>
      <c r="F132" s="66"/>
      <c r="G132" s="66"/>
      <c r="H132" s="66"/>
      <c r="I132" s="66"/>
      <c r="J132" s="66"/>
      <c r="K132" s="66"/>
      <c r="L132" s="4"/>
      <c r="M132" s="66"/>
      <c r="N132" s="66"/>
      <c r="O132" s="63"/>
      <c r="P132" s="72">
        <v>36</v>
      </c>
      <c r="Q132" s="73">
        <v>6</v>
      </c>
      <c r="R132" s="20" t="s">
        <v>2</v>
      </c>
      <c r="S132" s="19" t="s">
        <v>126</v>
      </c>
      <c r="T132" s="68"/>
      <c r="U132" s="18">
        <v>0</v>
      </c>
      <c r="V132" s="15"/>
      <c r="W132" s="13">
        <f>W133</f>
        <v>7000</v>
      </c>
      <c r="X132" s="13">
        <f t="shared" ref="X132:AC133" si="72">X133</f>
        <v>7000</v>
      </c>
      <c r="Y132" s="13">
        <f t="shared" si="72"/>
        <v>0</v>
      </c>
      <c r="Z132" s="13">
        <f t="shared" si="72"/>
        <v>0</v>
      </c>
      <c r="AA132" s="13">
        <f t="shared" si="72"/>
        <v>0</v>
      </c>
      <c r="AB132" s="13">
        <f t="shared" si="72"/>
        <v>0</v>
      </c>
      <c r="AC132" s="13">
        <f t="shared" si="72"/>
        <v>0</v>
      </c>
    </row>
    <row r="133" spans="1:29" ht="24.75" customHeight="1" x14ac:dyDescent="0.3">
      <c r="A133" s="80"/>
      <c r="B133" s="42" t="s">
        <v>76</v>
      </c>
      <c r="C133" s="66"/>
      <c r="D133" s="66"/>
      <c r="E133" s="66"/>
      <c r="F133" s="66"/>
      <c r="G133" s="66"/>
      <c r="H133" s="66"/>
      <c r="I133" s="66"/>
      <c r="J133" s="66"/>
      <c r="K133" s="66"/>
      <c r="L133" s="4"/>
      <c r="M133" s="66"/>
      <c r="N133" s="66"/>
      <c r="O133" s="63"/>
      <c r="P133" s="72">
        <v>36</v>
      </c>
      <c r="Q133" s="73">
        <v>6</v>
      </c>
      <c r="R133" s="20" t="s">
        <v>2</v>
      </c>
      <c r="S133" s="19" t="s">
        <v>126</v>
      </c>
      <c r="T133" s="68"/>
      <c r="U133" s="18">
        <v>0</v>
      </c>
      <c r="V133" s="15">
        <v>800</v>
      </c>
      <c r="W133" s="13">
        <f>W134</f>
        <v>7000</v>
      </c>
      <c r="X133" s="13">
        <f t="shared" si="72"/>
        <v>7000</v>
      </c>
      <c r="Y133" s="13">
        <f t="shared" si="72"/>
        <v>0</v>
      </c>
      <c r="Z133" s="13">
        <f t="shared" si="72"/>
        <v>0</v>
      </c>
      <c r="AA133" s="13">
        <f t="shared" si="72"/>
        <v>0</v>
      </c>
      <c r="AB133" s="13">
        <f t="shared" si="72"/>
        <v>0</v>
      </c>
      <c r="AC133" s="13">
        <f t="shared" si="72"/>
        <v>0</v>
      </c>
    </row>
    <row r="134" spans="1:29" ht="93.75" customHeight="1" x14ac:dyDescent="0.3">
      <c r="A134" s="80"/>
      <c r="B134" s="40" t="s">
        <v>86</v>
      </c>
      <c r="C134" s="66"/>
      <c r="D134" s="66"/>
      <c r="E134" s="66"/>
      <c r="F134" s="66"/>
      <c r="G134" s="66"/>
      <c r="H134" s="66"/>
      <c r="I134" s="66"/>
      <c r="J134" s="66"/>
      <c r="K134" s="66"/>
      <c r="L134" s="4"/>
      <c r="M134" s="66"/>
      <c r="N134" s="66"/>
      <c r="O134" s="63"/>
      <c r="P134" s="72">
        <v>36</v>
      </c>
      <c r="Q134" s="73">
        <v>6</v>
      </c>
      <c r="R134" s="20" t="s">
        <v>2</v>
      </c>
      <c r="S134" s="19" t="s">
        <v>126</v>
      </c>
      <c r="T134" s="68"/>
      <c r="U134" s="18">
        <v>0</v>
      </c>
      <c r="V134" s="15">
        <v>810</v>
      </c>
      <c r="W134" s="13">
        <v>7000</v>
      </c>
      <c r="X134" s="13">
        <v>7000</v>
      </c>
      <c r="Y134" s="13">
        <v>0</v>
      </c>
      <c r="Z134" s="13"/>
      <c r="AA134" s="13">
        <v>0</v>
      </c>
      <c r="AB134" s="13">
        <v>0</v>
      </c>
      <c r="AC134" s="13">
        <v>0</v>
      </c>
    </row>
    <row r="135" spans="1:29" ht="59.25" customHeight="1" x14ac:dyDescent="0.3">
      <c r="A135" s="80"/>
      <c r="B135" s="5" t="s">
        <v>148</v>
      </c>
      <c r="C135" s="89"/>
      <c r="D135" s="89"/>
      <c r="E135" s="89"/>
      <c r="F135" s="89"/>
      <c r="G135" s="89"/>
      <c r="H135" s="89"/>
      <c r="I135" s="89"/>
      <c r="J135" s="89"/>
      <c r="K135" s="89"/>
      <c r="L135" s="4" t="s">
        <v>26</v>
      </c>
      <c r="M135" s="66" t="s">
        <v>25</v>
      </c>
      <c r="N135" s="66">
        <v>611</v>
      </c>
      <c r="O135" s="63">
        <v>10100</v>
      </c>
      <c r="P135" s="72">
        <v>36</v>
      </c>
      <c r="Q135" s="73">
        <v>6</v>
      </c>
      <c r="R135" s="20" t="s">
        <v>2</v>
      </c>
      <c r="S135" s="16" t="s">
        <v>107</v>
      </c>
      <c r="T135" s="68" t="s">
        <v>24</v>
      </c>
      <c r="U135" s="18">
        <v>0</v>
      </c>
      <c r="V135" s="15" t="s">
        <v>0</v>
      </c>
      <c r="W135" s="13">
        <f>W136</f>
        <v>3640</v>
      </c>
      <c r="X135" s="13">
        <f t="shared" ref="X135" si="73">X136</f>
        <v>3640</v>
      </c>
      <c r="Y135" s="13">
        <f t="shared" ref="Y135:AC135" si="74">Y136</f>
        <v>0</v>
      </c>
      <c r="Z135" s="13">
        <f t="shared" si="74"/>
        <v>0</v>
      </c>
      <c r="AA135" s="13">
        <f t="shared" si="74"/>
        <v>0</v>
      </c>
      <c r="AB135" s="13">
        <f t="shared" si="74"/>
        <v>0</v>
      </c>
      <c r="AC135" s="13">
        <f t="shared" si="74"/>
        <v>0</v>
      </c>
    </row>
    <row r="136" spans="1:29" ht="23.25" customHeight="1" x14ac:dyDescent="0.3">
      <c r="A136" s="80"/>
      <c r="B136" s="12" t="s">
        <v>76</v>
      </c>
      <c r="C136" s="66"/>
      <c r="D136" s="66"/>
      <c r="E136" s="66"/>
      <c r="F136" s="66"/>
      <c r="G136" s="66"/>
      <c r="H136" s="66"/>
      <c r="I136" s="66"/>
      <c r="J136" s="66"/>
      <c r="K136" s="66"/>
      <c r="L136" s="4"/>
      <c r="M136" s="66"/>
      <c r="N136" s="66"/>
      <c r="O136" s="63"/>
      <c r="P136" s="72">
        <v>36</v>
      </c>
      <c r="Q136" s="73">
        <v>6</v>
      </c>
      <c r="R136" s="20" t="s">
        <v>2</v>
      </c>
      <c r="S136" s="16" t="s">
        <v>107</v>
      </c>
      <c r="T136" s="68"/>
      <c r="U136" s="18">
        <v>0</v>
      </c>
      <c r="V136" s="15">
        <v>800</v>
      </c>
      <c r="W136" s="13">
        <f>W137</f>
        <v>3640</v>
      </c>
      <c r="X136" s="13">
        <f t="shared" ref="X136:AC136" si="75">X137</f>
        <v>3640</v>
      </c>
      <c r="Y136" s="13">
        <f t="shared" si="75"/>
        <v>0</v>
      </c>
      <c r="Z136" s="13">
        <f t="shared" si="75"/>
        <v>0</v>
      </c>
      <c r="AA136" s="13">
        <f t="shared" si="75"/>
        <v>0</v>
      </c>
      <c r="AB136" s="13">
        <f t="shared" si="75"/>
        <v>0</v>
      </c>
      <c r="AC136" s="13">
        <f t="shared" si="75"/>
        <v>0</v>
      </c>
    </row>
    <row r="137" spans="1:29" ht="95.25" customHeight="1" x14ac:dyDescent="0.3">
      <c r="A137" s="80"/>
      <c r="B137" s="5" t="s">
        <v>86</v>
      </c>
      <c r="C137" s="89"/>
      <c r="D137" s="89"/>
      <c r="E137" s="89"/>
      <c r="F137" s="89"/>
      <c r="G137" s="89"/>
      <c r="H137" s="89"/>
      <c r="I137" s="89"/>
      <c r="J137" s="89"/>
      <c r="K137" s="89"/>
      <c r="L137" s="4" t="s">
        <v>26</v>
      </c>
      <c r="M137" s="66" t="s">
        <v>25</v>
      </c>
      <c r="N137" s="66">
        <v>611</v>
      </c>
      <c r="O137" s="63">
        <v>10100</v>
      </c>
      <c r="P137" s="23">
        <v>36</v>
      </c>
      <c r="Q137" s="15">
        <v>6</v>
      </c>
      <c r="R137" s="19" t="s">
        <v>2</v>
      </c>
      <c r="S137" s="16" t="s">
        <v>107</v>
      </c>
      <c r="T137" s="67" t="s">
        <v>24</v>
      </c>
      <c r="U137" s="67">
        <v>0</v>
      </c>
      <c r="V137" s="7">
        <v>810</v>
      </c>
      <c r="W137" s="13">
        <v>3640</v>
      </c>
      <c r="X137" s="13">
        <v>3640</v>
      </c>
      <c r="Y137" s="13">
        <v>0</v>
      </c>
      <c r="Z137" s="81"/>
      <c r="AA137" s="82">
        <v>0</v>
      </c>
      <c r="AB137" s="82">
        <v>0</v>
      </c>
      <c r="AC137" s="82">
        <v>0</v>
      </c>
    </row>
    <row r="138" spans="1:29" ht="78.75" customHeight="1" x14ac:dyDescent="0.3">
      <c r="A138" s="88"/>
      <c r="B138" s="57" t="s">
        <v>151</v>
      </c>
      <c r="C138" s="44"/>
      <c r="D138" s="45"/>
      <c r="E138" s="45"/>
      <c r="F138" s="45"/>
      <c r="G138" s="45"/>
      <c r="H138" s="45"/>
      <c r="I138" s="45"/>
      <c r="J138" s="45"/>
      <c r="K138" s="45"/>
      <c r="L138" s="4"/>
      <c r="M138" s="66"/>
      <c r="N138" s="66"/>
      <c r="O138" s="63"/>
      <c r="P138" s="46">
        <v>46</v>
      </c>
      <c r="Q138" s="47">
        <v>0</v>
      </c>
      <c r="R138" s="48" t="s">
        <v>11</v>
      </c>
      <c r="S138" s="48" t="s">
        <v>77</v>
      </c>
      <c r="T138" s="50"/>
      <c r="U138" s="50">
        <v>0</v>
      </c>
      <c r="V138" s="46"/>
      <c r="W138" s="13">
        <f>W139</f>
        <v>3891867.16</v>
      </c>
      <c r="X138" s="13">
        <f t="shared" ref="X138:AC141" si="76">X139</f>
        <v>3000000</v>
      </c>
      <c r="Y138" s="13">
        <f t="shared" si="76"/>
        <v>0</v>
      </c>
      <c r="Z138" s="13">
        <f t="shared" si="76"/>
        <v>0</v>
      </c>
      <c r="AA138" s="13">
        <f t="shared" si="76"/>
        <v>0</v>
      </c>
      <c r="AB138" s="13">
        <f t="shared" si="76"/>
        <v>0</v>
      </c>
      <c r="AC138" s="13">
        <f t="shared" si="76"/>
        <v>0</v>
      </c>
    </row>
    <row r="139" spans="1:29" ht="37.5" x14ac:dyDescent="0.3">
      <c r="A139" s="88"/>
      <c r="B139" s="57" t="s">
        <v>152</v>
      </c>
      <c r="C139" s="44"/>
      <c r="D139" s="45"/>
      <c r="E139" s="45"/>
      <c r="F139" s="45"/>
      <c r="G139" s="45"/>
      <c r="H139" s="45"/>
      <c r="I139" s="45"/>
      <c r="J139" s="45"/>
      <c r="K139" s="45"/>
      <c r="L139" s="4"/>
      <c r="M139" s="66"/>
      <c r="N139" s="66"/>
      <c r="O139" s="63"/>
      <c r="P139" s="46">
        <v>46</v>
      </c>
      <c r="Q139" s="47">
        <v>2</v>
      </c>
      <c r="R139" s="48" t="s">
        <v>11</v>
      </c>
      <c r="S139" s="48" t="s">
        <v>77</v>
      </c>
      <c r="T139" s="50"/>
      <c r="U139" s="50">
        <v>0</v>
      </c>
      <c r="V139" s="46"/>
      <c r="W139" s="13">
        <f>W140</f>
        <v>3891867.16</v>
      </c>
      <c r="X139" s="13">
        <f t="shared" si="76"/>
        <v>3000000</v>
      </c>
      <c r="Y139" s="13">
        <f t="shared" si="76"/>
        <v>0</v>
      </c>
      <c r="Z139" s="13">
        <f t="shared" si="76"/>
        <v>0</v>
      </c>
      <c r="AA139" s="13">
        <f t="shared" si="76"/>
        <v>0</v>
      </c>
      <c r="AB139" s="13">
        <f t="shared" si="76"/>
        <v>0</v>
      </c>
      <c r="AC139" s="13">
        <f t="shared" si="76"/>
        <v>0</v>
      </c>
    </row>
    <row r="140" spans="1:29" ht="56.25" x14ac:dyDescent="0.3">
      <c r="A140" s="88"/>
      <c r="B140" s="57" t="s">
        <v>153</v>
      </c>
      <c r="C140" s="44"/>
      <c r="D140" s="45"/>
      <c r="E140" s="45"/>
      <c r="F140" s="45"/>
      <c r="G140" s="45"/>
      <c r="H140" s="45"/>
      <c r="I140" s="45"/>
      <c r="J140" s="45"/>
      <c r="K140" s="45"/>
      <c r="L140" s="4"/>
      <c r="M140" s="66"/>
      <c r="N140" s="66"/>
      <c r="O140" s="63"/>
      <c r="P140" s="46">
        <v>46</v>
      </c>
      <c r="Q140" s="47">
        <v>2</v>
      </c>
      <c r="R140" s="48" t="s">
        <v>2</v>
      </c>
      <c r="S140" s="48" t="s">
        <v>77</v>
      </c>
      <c r="T140" s="50"/>
      <c r="U140" s="50">
        <v>0</v>
      </c>
      <c r="V140" s="46"/>
      <c r="W140" s="13">
        <f>W141</f>
        <v>3891867.16</v>
      </c>
      <c r="X140" s="13">
        <f t="shared" si="76"/>
        <v>3000000</v>
      </c>
      <c r="Y140" s="13">
        <f t="shared" si="76"/>
        <v>0</v>
      </c>
      <c r="Z140" s="13">
        <f t="shared" si="76"/>
        <v>0</v>
      </c>
      <c r="AA140" s="13">
        <f t="shared" si="76"/>
        <v>0</v>
      </c>
      <c r="AB140" s="13">
        <f t="shared" si="76"/>
        <v>0</v>
      </c>
      <c r="AC140" s="82"/>
    </row>
    <row r="141" spans="1:29" ht="60" customHeight="1" x14ac:dyDescent="0.3">
      <c r="A141" s="88"/>
      <c r="B141" s="57" t="s">
        <v>154</v>
      </c>
      <c r="C141" s="44"/>
      <c r="D141" s="45"/>
      <c r="E141" s="45"/>
      <c r="F141" s="45"/>
      <c r="G141" s="45"/>
      <c r="H141" s="45"/>
      <c r="I141" s="45"/>
      <c r="J141" s="45"/>
      <c r="K141" s="45"/>
      <c r="L141" s="4"/>
      <c r="M141" s="66"/>
      <c r="N141" s="66"/>
      <c r="O141" s="63"/>
      <c r="P141" s="46">
        <v>46</v>
      </c>
      <c r="Q141" s="47">
        <v>2</v>
      </c>
      <c r="R141" s="48" t="s">
        <v>2</v>
      </c>
      <c r="S141" s="48" t="s">
        <v>155</v>
      </c>
      <c r="T141" s="50"/>
      <c r="U141" s="50">
        <v>0</v>
      </c>
      <c r="V141" s="46"/>
      <c r="W141" s="13">
        <f>W142</f>
        <v>3891867.16</v>
      </c>
      <c r="X141" s="13">
        <f t="shared" si="76"/>
        <v>3000000</v>
      </c>
      <c r="Y141" s="13">
        <f t="shared" si="76"/>
        <v>0</v>
      </c>
      <c r="Z141" s="13">
        <f t="shared" si="76"/>
        <v>0</v>
      </c>
      <c r="AA141" s="13">
        <f t="shared" si="76"/>
        <v>0</v>
      </c>
      <c r="AB141" s="13">
        <f t="shared" si="76"/>
        <v>0</v>
      </c>
      <c r="AC141" s="13">
        <f t="shared" ref="AC141" si="77">AC142</f>
        <v>0</v>
      </c>
    </row>
    <row r="142" spans="1:29" ht="56.25" x14ac:dyDescent="0.3">
      <c r="A142" s="88"/>
      <c r="B142" s="57" t="s">
        <v>110</v>
      </c>
      <c r="C142" s="65"/>
      <c r="D142" s="66"/>
      <c r="E142" s="66"/>
      <c r="F142" s="66"/>
      <c r="G142" s="66"/>
      <c r="H142" s="66"/>
      <c r="I142" s="66"/>
      <c r="J142" s="66"/>
      <c r="K142" s="66"/>
      <c r="L142" s="4"/>
      <c r="M142" s="66"/>
      <c r="N142" s="66"/>
      <c r="O142" s="63"/>
      <c r="P142" s="23">
        <v>46</v>
      </c>
      <c r="Q142" s="15">
        <v>2</v>
      </c>
      <c r="R142" s="19" t="s">
        <v>2</v>
      </c>
      <c r="S142" s="16" t="s">
        <v>155</v>
      </c>
      <c r="T142" s="67"/>
      <c r="U142" s="67">
        <v>0</v>
      </c>
      <c r="V142" s="23">
        <v>200</v>
      </c>
      <c r="W142" s="13">
        <f>W143+W144</f>
        <v>3891867.16</v>
      </c>
      <c r="X142" s="13">
        <f t="shared" ref="X142:AC142" si="78">X143+X144</f>
        <v>3000000</v>
      </c>
      <c r="Y142" s="13">
        <f t="shared" si="78"/>
        <v>0</v>
      </c>
      <c r="Z142" s="13">
        <f t="shared" si="78"/>
        <v>0</v>
      </c>
      <c r="AA142" s="13">
        <f t="shared" si="78"/>
        <v>0</v>
      </c>
      <c r="AB142" s="13">
        <f t="shared" si="78"/>
        <v>0</v>
      </c>
      <c r="AC142" s="13">
        <f t="shared" si="78"/>
        <v>0</v>
      </c>
    </row>
    <row r="143" spans="1:29" ht="56.25" x14ac:dyDescent="0.3">
      <c r="A143" s="88"/>
      <c r="B143" s="57" t="s">
        <v>9</v>
      </c>
      <c r="C143" s="44"/>
      <c r="D143" s="45"/>
      <c r="E143" s="45"/>
      <c r="F143" s="45"/>
      <c r="G143" s="45"/>
      <c r="H143" s="45"/>
      <c r="I143" s="45"/>
      <c r="J143" s="45"/>
      <c r="K143" s="45"/>
      <c r="L143" s="4"/>
      <c r="M143" s="66"/>
      <c r="N143" s="66"/>
      <c r="O143" s="63"/>
      <c r="P143" s="46">
        <v>46</v>
      </c>
      <c r="Q143" s="47">
        <v>2</v>
      </c>
      <c r="R143" s="48" t="s">
        <v>2</v>
      </c>
      <c r="S143" s="49" t="s">
        <v>155</v>
      </c>
      <c r="T143" s="50"/>
      <c r="U143" s="50">
        <v>0</v>
      </c>
      <c r="V143" s="46">
        <v>240</v>
      </c>
      <c r="W143" s="13">
        <v>723968.53</v>
      </c>
      <c r="X143" s="13">
        <v>0</v>
      </c>
      <c r="Y143" s="13">
        <v>0</v>
      </c>
      <c r="Z143" s="81"/>
      <c r="AA143" s="82">
        <v>0</v>
      </c>
      <c r="AB143" s="82">
        <v>0</v>
      </c>
      <c r="AC143" s="82">
        <v>0</v>
      </c>
    </row>
    <row r="144" spans="1:29" ht="112.5" x14ac:dyDescent="0.3">
      <c r="A144" s="88"/>
      <c r="B144" s="57" t="s">
        <v>164</v>
      </c>
      <c r="C144" s="44"/>
      <c r="D144" s="45"/>
      <c r="E144" s="45"/>
      <c r="F144" s="45"/>
      <c r="G144" s="45"/>
      <c r="H144" s="45"/>
      <c r="I144" s="45"/>
      <c r="J144" s="45"/>
      <c r="K144" s="45"/>
      <c r="L144" s="4"/>
      <c r="M144" s="66"/>
      <c r="N144" s="66"/>
      <c r="O144" s="63"/>
      <c r="P144" s="46">
        <v>46</v>
      </c>
      <c r="Q144" s="47">
        <v>2</v>
      </c>
      <c r="R144" s="48" t="s">
        <v>166</v>
      </c>
      <c r="S144" s="48" t="s">
        <v>77</v>
      </c>
      <c r="T144" s="50"/>
      <c r="U144" s="50">
        <v>0</v>
      </c>
      <c r="V144" s="46"/>
      <c r="W144" s="13">
        <f>W145</f>
        <v>3167898.63</v>
      </c>
      <c r="X144" s="13">
        <f t="shared" ref="X144:AC145" si="79">X145</f>
        <v>3000000</v>
      </c>
      <c r="Y144" s="13">
        <f t="shared" si="79"/>
        <v>0</v>
      </c>
      <c r="Z144" s="13">
        <f t="shared" si="79"/>
        <v>0</v>
      </c>
      <c r="AA144" s="13">
        <f t="shared" si="79"/>
        <v>0</v>
      </c>
      <c r="AB144" s="13">
        <f t="shared" si="79"/>
        <v>0</v>
      </c>
      <c r="AC144" s="13">
        <f t="shared" si="79"/>
        <v>0</v>
      </c>
    </row>
    <row r="145" spans="1:29" ht="93.75" x14ac:dyDescent="0.3">
      <c r="A145" s="88"/>
      <c r="B145" s="57" t="s">
        <v>165</v>
      </c>
      <c r="C145" s="44"/>
      <c r="D145" s="45"/>
      <c r="E145" s="45"/>
      <c r="F145" s="45"/>
      <c r="G145" s="45"/>
      <c r="H145" s="45"/>
      <c r="I145" s="45"/>
      <c r="J145" s="45"/>
      <c r="K145" s="45"/>
      <c r="L145" s="4"/>
      <c r="M145" s="66"/>
      <c r="N145" s="66"/>
      <c r="O145" s="63"/>
      <c r="P145" s="46">
        <v>46</v>
      </c>
      <c r="Q145" s="47">
        <v>2</v>
      </c>
      <c r="R145" s="48" t="s">
        <v>166</v>
      </c>
      <c r="S145" s="48" t="s">
        <v>167</v>
      </c>
      <c r="T145" s="50"/>
      <c r="U145" s="50">
        <v>0</v>
      </c>
      <c r="V145" s="46"/>
      <c r="W145" s="13">
        <f>W146</f>
        <v>3167898.63</v>
      </c>
      <c r="X145" s="13">
        <f t="shared" si="79"/>
        <v>3000000</v>
      </c>
      <c r="Y145" s="13">
        <f t="shared" si="79"/>
        <v>0</v>
      </c>
      <c r="Z145" s="13">
        <f t="shared" si="79"/>
        <v>0</v>
      </c>
      <c r="AA145" s="13">
        <f t="shared" si="79"/>
        <v>0</v>
      </c>
      <c r="AB145" s="13">
        <f t="shared" si="79"/>
        <v>0</v>
      </c>
      <c r="AC145" s="13">
        <f t="shared" si="79"/>
        <v>0</v>
      </c>
    </row>
    <row r="146" spans="1:29" ht="18.75" x14ac:dyDescent="0.3">
      <c r="A146" s="88"/>
      <c r="B146" s="57" t="s">
        <v>162</v>
      </c>
      <c r="C146" s="44"/>
      <c r="D146" s="45"/>
      <c r="E146" s="45"/>
      <c r="F146" s="45"/>
      <c r="G146" s="45"/>
      <c r="H146" s="45"/>
      <c r="I146" s="45"/>
      <c r="J146" s="45"/>
      <c r="K146" s="45"/>
      <c r="L146" s="4"/>
      <c r="M146" s="66"/>
      <c r="N146" s="66"/>
      <c r="O146" s="63"/>
      <c r="P146" s="46">
        <v>46</v>
      </c>
      <c r="Q146" s="47">
        <v>2</v>
      </c>
      <c r="R146" s="48" t="s">
        <v>166</v>
      </c>
      <c r="S146" s="48" t="s">
        <v>167</v>
      </c>
      <c r="T146" s="50"/>
      <c r="U146" s="50">
        <v>0</v>
      </c>
      <c r="V146" s="46">
        <v>240</v>
      </c>
      <c r="W146" s="13">
        <f>3000000+167898.63</f>
        <v>3167898.63</v>
      </c>
      <c r="X146" s="13">
        <v>3000000</v>
      </c>
      <c r="Y146" s="13"/>
      <c r="Z146" s="81"/>
      <c r="AA146" s="82"/>
      <c r="AB146" s="82"/>
      <c r="AC146" s="82"/>
    </row>
    <row r="147" spans="1:29" ht="19.5" customHeight="1" x14ac:dyDescent="0.3">
      <c r="A147" s="76"/>
      <c r="B147" s="58" t="s">
        <v>7</v>
      </c>
      <c r="C147" s="59"/>
      <c r="D147" s="2"/>
      <c r="E147" s="2"/>
      <c r="F147" s="2"/>
      <c r="G147" s="2"/>
      <c r="H147" s="2"/>
      <c r="I147" s="2"/>
      <c r="J147" s="2"/>
      <c r="K147" s="2"/>
      <c r="L147" s="2" t="s">
        <v>6</v>
      </c>
      <c r="M147" s="2" t="s">
        <v>5</v>
      </c>
      <c r="N147" s="2">
        <v>852</v>
      </c>
      <c r="O147" s="1">
        <v>10100</v>
      </c>
      <c r="P147" s="60" t="s">
        <v>4</v>
      </c>
      <c r="Q147" s="61" t="s">
        <v>3</v>
      </c>
      <c r="R147" s="61" t="s">
        <v>2</v>
      </c>
      <c r="S147" s="61" t="s">
        <v>1</v>
      </c>
      <c r="T147" s="61" t="s">
        <v>0</v>
      </c>
      <c r="U147" s="61"/>
      <c r="V147" s="60">
        <v>0</v>
      </c>
      <c r="W147" s="13">
        <f t="shared" ref="W147:AC147" si="80">W24+W57+W138</f>
        <v>14687208.83</v>
      </c>
      <c r="X147" s="13">
        <f t="shared" si="80"/>
        <v>5079392</v>
      </c>
      <c r="Y147" s="13">
        <f t="shared" si="80"/>
        <v>7541228.6600000001</v>
      </c>
      <c r="Z147" s="13">
        <f t="shared" si="80"/>
        <v>122006</v>
      </c>
      <c r="AA147" s="13">
        <f t="shared" si="80"/>
        <v>148909</v>
      </c>
      <c r="AB147" s="13">
        <f t="shared" si="80"/>
        <v>7481306.3399999999</v>
      </c>
      <c r="AC147" s="13">
        <f t="shared" si="80"/>
        <v>154332</v>
      </c>
    </row>
  </sheetData>
  <autoFilter ref="A23:IS147">
    <filterColumn colId="15" showButton="0"/>
    <filterColumn colId="16" showButton="0"/>
    <filterColumn colId="17" showButton="0"/>
    <filterColumn colId="18" showButton="0"/>
    <filterColumn colId="19" showButton="0"/>
  </autoFilter>
  <mergeCells count="51">
    <mergeCell ref="B18:AD18"/>
    <mergeCell ref="B6:AC6"/>
    <mergeCell ref="B7:AC7"/>
    <mergeCell ref="B8:AC8"/>
    <mergeCell ref="B10:AC10"/>
    <mergeCell ref="B13:Z13"/>
    <mergeCell ref="AB12:AC12"/>
    <mergeCell ref="B14:AD14"/>
    <mergeCell ref="B15:AD15"/>
    <mergeCell ref="B16:AD16"/>
    <mergeCell ref="B17:AD17"/>
    <mergeCell ref="X9:AC9"/>
    <mergeCell ref="X11:AC11"/>
    <mergeCell ref="B20:B22"/>
    <mergeCell ref="W20:AC20"/>
    <mergeCell ref="Y21:AA21"/>
    <mergeCell ref="P20:V21"/>
    <mergeCell ref="AB21:AC21"/>
    <mergeCell ref="W21:X21"/>
    <mergeCell ref="C137:K137"/>
    <mergeCell ref="C122:K122"/>
    <mergeCell ref="C121:K121"/>
    <mergeCell ref="C135:K135"/>
    <mergeCell ref="C24:K24"/>
    <mergeCell ref="C25:K25"/>
    <mergeCell ref="C26:K26"/>
    <mergeCell ref="C97:K97"/>
    <mergeCell ref="C79:K79"/>
    <mergeCell ref="C94:K94"/>
    <mergeCell ref="C83:K83"/>
    <mergeCell ref="C95:K95"/>
    <mergeCell ref="C75:K75"/>
    <mergeCell ref="C58:K58"/>
    <mergeCell ref="C69:K69"/>
    <mergeCell ref="C67:K67"/>
    <mergeCell ref="C126:K126"/>
    <mergeCell ref="C128:K128"/>
    <mergeCell ref="B1:AC1"/>
    <mergeCell ref="B2:AC2"/>
    <mergeCell ref="B3:AC3"/>
    <mergeCell ref="AB4:AC4"/>
    <mergeCell ref="C47:K47"/>
    <mergeCell ref="C65:K65"/>
    <mergeCell ref="C52:K52"/>
    <mergeCell ref="C59:K59"/>
    <mergeCell ref="C73:K73"/>
    <mergeCell ref="C57:K57"/>
    <mergeCell ref="C60:K60"/>
    <mergeCell ref="C63:K63"/>
    <mergeCell ref="P22:U22"/>
    <mergeCell ref="P23:U23"/>
  </mergeCells>
  <pageMargins left="0.39370078740157483" right="0" top="0.19685039370078741" bottom="0.19685039370078741" header="0" footer="0"/>
  <pageSetup paperSize="9" scale="70" orientation="landscape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Admin</cp:lastModifiedBy>
  <cp:lastPrinted>2023-02-28T10:20:37Z</cp:lastPrinted>
  <dcterms:created xsi:type="dcterms:W3CDTF">2013-10-29T01:51:22Z</dcterms:created>
  <dcterms:modified xsi:type="dcterms:W3CDTF">2023-02-28T10:20:41Z</dcterms:modified>
</cp:coreProperties>
</file>